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dkrk-my.sharepoint.com/personal/cedomir_miler_grad-krk_hr/Documents/Desktop/"/>
    </mc:Choice>
  </mc:AlternateContent>
  <xr:revisionPtr revIDLastSave="322" documentId="8_{6588A9EE-AA94-4AA8-959E-FDC8F2C6270A}" xr6:coauthVersionLast="45" xr6:coauthVersionMax="45" xr10:uidLastSave="{41AD9279-8EA2-4FFF-94EE-1EC5D0CBD5AE}"/>
  <bookViews>
    <workbookView xWindow="28680" yWindow="-120" windowWidth="29040" windowHeight="17640" activeTab="2" xr2:uid="{C78EC053-331E-4F65-805A-F78A49CAEDB0}"/>
  </bookViews>
  <sheets>
    <sheet name="COVID-19 PGŽ_do 2.10." sheetId="1" r:id="rId1"/>
    <sheet name="COVID-19 PGŽ do 1.11." sheetId="3" r:id="rId2"/>
    <sheet name="analiz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2" l="1"/>
  <c r="F22" i="2"/>
  <c r="F12" i="2"/>
  <c r="F15" i="2" l="1"/>
  <c r="F16" i="2"/>
  <c r="F18" i="2"/>
  <c r="F17" i="2"/>
  <c r="F19" i="2"/>
  <c r="F20" i="2"/>
  <c r="F21" i="2"/>
  <c r="C24" i="2" l="1"/>
  <c r="D24" i="2"/>
  <c r="E24" i="2"/>
  <c r="C14" i="2"/>
  <c r="D14" i="2"/>
  <c r="E14" i="2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AE41" i="3" s="1"/>
  <c r="F41" i="3"/>
  <c r="E41" i="3"/>
  <c r="D41" i="3"/>
  <c r="C41" i="3"/>
  <c r="AF41" i="3" s="1"/>
  <c r="AE40" i="3"/>
  <c r="AF39" i="3"/>
  <c r="AG39" i="3" s="1"/>
  <c r="AE39" i="3"/>
  <c r="AG38" i="3"/>
  <c r="AF38" i="3"/>
  <c r="AE38" i="3"/>
  <c r="AF37" i="3"/>
  <c r="AG37" i="3" s="1"/>
  <c r="AE37" i="3"/>
  <c r="AF36" i="3"/>
  <c r="AG36" i="3" s="1"/>
  <c r="AE36" i="3"/>
  <c r="AF35" i="3"/>
  <c r="AG35" i="3" s="1"/>
  <c r="AE35" i="3"/>
  <c r="AG34" i="3"/>
  <c r="AF34" i="3"/>
  <c r="AE34" i="3"/>
  <c r="AF33" i="3"/>
  <c r="AG33" i="3" s="1"/>
  <c r="AE33" i="3"/>
  <c r="AF32" i="3"/>
  <c r="AG32" i="3" s="1"/>
  <c r="AE32" i="3"/>
  <c r="AF31" i="3"/>
  <c r="AG31" i="3" s="1"/>
  <c r="AE31" i="3"/>
  <c r="AG30" i="3"/>
  <c r="AF30" i="3"/>
  <c r="AE30" i="3"/>
  <c r="AF29" i="3"/>
  <c r="AG29" i="3" s="1"/>
  <c r="AE29" i="3"/>
  <c r="AF28" i="3"/>
  <c r="AG28" i="3" s="1"/>
  <c r="AE28" i="3"/>
  <c r="AF27" i="3"/>
  <c r="AG27" i="3" s="1"/>
  <c r="AE27" i="3"/>
  <c r="AG26" i="3"/>
  <c r="AF26" i="3"/>
  <c r="AE26" i="3"/>
  <c r="AF25" i="3"/>
  <c r="AG25" i="3" s="1"/>
  <c r="AE25" i="3"/>
  <c r="AF24" i="3"/>
  <c r="AG24" i="3" s="1"/>
  <c r="AE24" i="3"/>
  <c r="AF23" i="3"/>
  <c r="AG23" i="3" s="1"/>
  <c r="AE23" i="3"/>
  <c r="AG22" i="3"/>
  <c r="AF22" i="3"/>
  <c r="AE22" i="3"/>
  <c r="AF21" i="3"/>
  <c r="AG21" i="3" s="1"/>
  <c r="AE21" i="3"/>
  <c r="AF20" i="3"/>
  <c r="AG20" i="3" s="1"/>
  <c r="AE20" i="3"/>
  <c r="AF19" i="3"/>
  <c r="AG19" i="3" s="1"/>
  <c r="AE19" i="3"/>
  <c r="AG18" i="3"/>
  <c r="AF18" i="3"/>
  <c r="AE18" i="3"/>
  <c r="AF17" i="3"/>
  <c r="AG17" i="3" s="1"/>
  <c r="AE17" i="3"/>
  <c r="AF16" i="3"/>
  <c r="AG16" i="3" s="1"/>
  <c r="AE16" i="3"/>
  <c r="AF15" i="3"/>
  <c r="AG15" i="3" s="1"/>
  <c r="AE15" i="3"/>
  <c r="AG14" i="3"/>
  <c r="AF14" i="3"/>
  <c r="AE14" i="3"/>
  <c r="AF13" i="3"/>
  <c r="AG13" i="3" s="1"/>
  <c r="AE13" i="3"/>
  <c r="AF12" i="3"/>
  <c r="AG12" i="3" s="1"/>
  <c r="AE12" i="3"/>
  <c r="AF11" i="3"/>
  <c r="AG11" i="3" s="1"/>
  <c r="AE11" i="3"/>
  <c r="AG10" i="3"/>
  <c r="AF10" i="3"/>
  <c r="AE10" i="3"/>
  <c r="AF9" i="3"/>
  <c r="AG9" i="3" s="1"/>
  <c r="AE9" i="3"/>
  <c r="AF8" i="3"/>
  <c r="AG8" i="3" s="1"/>
  <c r="AE8" i="3"/>
  <c r="AF7" i="3"/>
  <c r="AG7" i="3" s="1"/>
  <c r="AE7" i="3"/>
  <c r="AG6" i="3"/>
  <c r="AF6" i="3"/>
  <c r="AE6" i="3"/>
  <c r="AF5" i="3"/>
  <c r="AG5" i="3" s="1"/>
  <c r="AE5" i="3"/>
  <c r="AF4" i="3"/>
  <c r="AG4" i="3" s="1"/>
  <c r="AE4" i="3"/>
  <c r="AG41" i="3" l="1"/>
  <c r="AQ40" i="2"/>
  <c r="AG42" i="1"/>
  <c r="AG38" i="1"/>
  <c r="AG31" i="1"/>
  <c r="AG29" i="1"/>
  <c r="AG24" i="1"/>
  <c r="AG19" i="1"/>
  <c r="AG12" i="1"/>
  <c r="AG5" i="1"/>
  <c r="E41" i="1" l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" i="1"/>
  <c r="F41" i="1" l="1"/>
  <c r="G41" i="1" l="1"/>
  <c r="H41" i="1" l="1"/>
  <c r="I41" i="1" l="1"/>
  <c r="J41" i="1" l="1"/>
  <c r="K41" i="1" l="1"/>
  <c r="L41" i="1" l="1"/>
  <c r="M41" i="1"/>
  <c r="D41" i="1" l="1"/>
  <c r="AA41" i="1" l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C41" i="1"/>
  <c r="AC41" i="1" s="1"/>
  <c r="AC39" i="1"/>
  <c r="AC38" i="1"/>
  <c r="AD38" i="1" s="1"/>
  <c r="AC37" i="1"/>
  <c r="AC36" i="1"/>
  <c r="AD36" i="1" s="1"/>
  <c r="AC35" i="1"/>
  <c r="AC34" i="1"/>
  <c r="AC33" i="1"/>
  <c r="AC32" i="1"/>
  <c r="AC31" i="1"/>
  <c r="AC30" i="1"/>
  <c r="AC29" i="1"/>
  <c r="AC28" i="1"/>
  <c r="AC27" i="1"/>
  <c r="AC26" i="1"/>
  <c r="AD26" i="1" s="1"/>
  <c r="AC25" i="1"/>
  <c r="AC24" i="1"/>
  <c r="AC23" i="1"/>
  <c r="AC22" i="1"/>
  <c r="AD22" i="1" s="1"/>
  <c r="AC21" i="1"/>
  <c r="AC20" i="1"/>
  <c r="AD20" i="1" s="1"/>
  <c r="AC19" i="1"/>
  <c r="AC18" i="1"/>
  <c r="AC17" i="1"/>
  <c r="AC16" i="1"/>
  <c r="AC15" i="1"/>
  <c r="AC14" i="1"/>
  <c r="AC13" i="1"/>
  <c r="AC12" i="1"/>
  <c r="AC11" i="1"/>
  <c r="AC10" i="1"/>
  <c r="AD10" i="1" s="1"/>
  <c r="AC9" i="1"/>
  <c r="AC8" i="1"/>
  <c r="AC7" i="1"/>
  <c r="AC6" i="1"/>
  <c r="AD6" i="1" s="1"/>
  <c r="AC5" i="1"/>
  <c r="AC4" i="1"/>
  <c r="AB41" i="1" l="1"/>
  <c r="AD41" i="1" s="1"/>
  <c r="AD4" i="1"/>
  <c r="AD7" i="1"/>
  <c r="AD11" i="1"/>
  <c r="AD13" i="1"/>
  <c r="AD15" i="1"/>
  <c r="AD17" i="1"/>
  <c r="AD19" i="1"/>
  <c r="AD23" i="1"/>
  <c r="AD29" i="1"/>
  <c r="AD31" i="1"/>
  <c r="AD35" i="1"/>
  <c r="AD33" i="1"/>
  <c r="AD39" i="1"/>
  <c r="AD27" i="1"/>
  <c r="AD24" i="1"/>
  <c r="AD8" i="1"/>
  <c r="AD5" i="1"/>
  <c r="AD12" i="1"/>
  <c r="AD14" i="1"/>
  <c r="AD21" i="1"/>
  <c r="AD28" i="1"/>
  <c r="AD30" i="1"/>
  <c r="AD37" i="1"/>
  <c r="AD9" i="1"/>
  <c r="AD16" i="1"/>
  <c r="AD18" i="1"/>
  <c r="AD25" i="1"/>
  <c r="AD32" i="1"/>
  <c r="AD34" i="1"/>
</calcChain>
</file>

<file path=xl/sharedStrings.xml><?xml version="1.0" encoding="utf-8"?>
<sst xmlns="http://schemas.openxmlformats.org/spreadsheetml/2006/main" count="463" uniqueCount="95">
  <si>
    <t xml:space="preserve">JLS </t>
  </si>
  <si>
    <t>Broj stanovnika 2019.</t>
  </si>
  <si>
    <t>20.10.</t>
  </si>
  <si>
    <t>19.10.</t>
  </si>
  <si>
    <t>18.10.</t>
  </si>
  <si>
    <t>17.10.</t>
  </si>
  <si>
    <t>16.10.</t>
  </si>
  <si>
    <t>15.10.</t>
  </si>
  <si>
    <t>14.10.</t>
  </si>
  <si>
    <t>13.10.</t>
  </si>
  <si>
    <t>12.10.</t>
  </si>
  <si>
    <t>11.10.</t>
  </si>
  <si>
    <t>10.10.</t>
  </si>
  <si>
    <t>09.10.</t>
  </si>
  <si>
    <t>08.10.</t>
  </si>
  <si>
    <t>07.10.</t>
  </si>
  <si>
    <t>06.10.</t>
  </si>
  <si>
    <t>BAKAR</t>
  </si>
  <si>
    <t>BAŠKA</t>
  </si>
  <si>
    <t>BROD MORAVICE</t>
  </si>
  <si>
    <t>CRES</t>
  </si>
  <si>
    <t>CRIKVENICA</t>
  </si>
  <si>
    <t>ČABAR</t>
  </si>
  <si>
    <t>ČAVLE</t>
  </si>
  <si>
    <t>DELNICE</t>
  </si>
  <si>
    <t>DOBRINJ</t>
  </si>
  <si>
    <t>FUŽINE</t>
  </si>
  <si>
    <t>JELENJE</t>
  </si>
  <si>
    <t>KASTAV</t>
  </si>
  <si>
    <t>KLANA</t>
  </si>
  <si>
    <t>KOSTRENA</t>
  </si>
  <si>
    <t>KRALJEVICA</t>
  </si>
  <si>
    <t>KRK</t>
  </si>
  <si>
    <t>LOKVE</t>
  </si>
  <si>
    <t>LOPAR</t>
  </si>
  <si>
    <t>LOVRAN</t>
  </si>
  <si>
    <t>MALI LOŠINJ</t>
  </si>
  <si>
    <t>MALINSKA</t>
  </si>
  <si>
    <t>MATULJI</t>
  </si>
  <si>
    <t>MOŠĆENIČKA DRAGA</t>
  </si>
  <si>
    <t>MRKOPALJ</t>
  </si>
  <si>
    <t>NOVI VINODOLSKI</t>
  </si>
  <si>
    <t>OMIŠALJ</t>
  </si>
  <si>
    <t>OPATIJA</t>
  </si>
  <si>
    <t>PUNAT</t>
  </si>
  <si>
    <t>RAB</t>
  </si>
  <si>
    <t>RAVNA GORA</t>
  </si>
  <si>
    <t>RIJEKA</t>
  </si>
  <si>
    <t>SKRAD</t>
  </si>
  <si>
    <t>VINODOLSKA OPĆINA</t>
  </si>
  <si>
    <t>VIŠKOVO</t>
  </si>
  <si>
    <t>VRBNIK</t>
  </si>
  <si>
    <t>VRBOVSKO</t>
  </si>
  <si>
    <t>N/a</t>
  </si>
  <si>
    <t xml:space="preserve"> </t>
  </si>
  <si>
    <r>
      <rPr>
        <b/>
        <sz val="11"/>
        <color rgb="FF00B0F0"/>
        <rFont val="Calibri"/>
        <family val="2"/>
        <charset val="238"/>
        <scheme val="minor"/>
      </rPr>
      <t>p</t>
    </r>
    <r>
      <rPr>
        <b/>
        <sz val="11"/>
        <color rgb="FF00B050"/>
        <rFont val="Calibri"/>
        <family val="2"/>
        <charset val="238"/>
        <scheme val="minor"/>
      </rPr>
      <t>g</t>
    </r>
    <r>
      <rPr>
        <b/>
        <sz val="14"/>
        <color theme="1" tint="0.499984740745262"/>
        <rFont val="Calibri"/>
        <family val="2"/>
        <charset val="238"/>
        <scheme val="minor"/>
      </rPr>
      <t>ž</t>
    </r>
  </si>
  <si>
    <t>BOJA (interaktivna mapa)</t>
  </si>
  <si>
    <t>Legenda:</t>
  </si>
  <si>
    <t>14 dnevni broj pozitivnih slučajeva na 100.000 stanovnika po JLS-u</t>
  </si>
  <si>
    <t>50.0-149.9</t>
  </si>
  <si>
    <t>&lt; 25.0</t>
  </si>
  <si>
    <t>25.0-49.9</t>
  </si>
  <si>
    <t>&gt;150.0</t>
  </si>
  <si>
    <t>Koeficijent  (100.000/ br.stanovnika)</t>
  </si>
  <si>
    <t>Koeficijent (oboljeli/ 100.000)</t>
  </si>
  <si>
    <t>21.10.</t>
  </si>
  <si>
    <t>22.10.</t>
  </si>
  <si>
    <t>23.10.</t>
  </si>
  <si>
    <t>Usklađeno s JLS manjeg broja stanovnika</t>
  </si>
  <si>
    <t>Metodologija usklađena s EU agencijom - European Centre for Disease Prevention and Control</t>
  </si>
  <si>
    <t>Službena ECDC metodologija</t>
  </si>
  <si>
    <t>24.10.</t>
  </si>
  <si>
    <t>25.10.</t>
  </si>
  <si>
    <t>Prilagodba JLS-a na kriterij 100.000 stanovnika</t>
  </si>
  <si>
    <t>Ukupno oboljeli - posljednjih 14 dana</t>
  </si>
  <si>
    <t>26.10.</t>
  </si>
  <si>
    <t>Obrada: Regionalna razvojna agencija Primorsko-goranske županije</t>
  </si>
  <si>
    <t>Izvor podataka: Nastavni zavod za javno zdravstvo Primorsko-goranske županije  - Epidemiološka služba</t>
  </si>
  <si>
    <t>27.10.</t>
  </si>
  <si>
    <t>28.10.</t>
  </si>
  <si>
    <t>29.10.</t>
  </si>
  <si>
    <t>Ukupno oboljeli - od 6.10.,             otok Krk</t>
  </si>
  <si>
    <t>broj stanovnika</t>
  </si>
  <si>
    <t>JLS</t>
  </si>
  <si>
    <t>sortirano prema broju zaraženih</t>
  </si>
  <si>
    <t>sortirano prena broju stanovnika</t>
  </si>
  <si>
    <t>Grad Krk</t>
  </si>
  <si>
    <t>ukupno:</t>
  </si>
  <si>
    <t>01.11.</t>
  </si>
  <si>
    <t>31.10.</t>
  </si>
  <si>
    <t>30.10.</t>
  </si>
  <si>
    <t>studeni 2020.</t>
  </si>
  <si>
    <t>listopad 2020.</t>
  </si>
  <si>
    <t>1/x</t>
  </si>
  <si>
    <t>ukupan broj zaraženih do 4.11.2020.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</si>
</sst>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u/>
      <sz val="12"/>
      <color rgb="FF7030A0"/>
      <name val="Calibri"/>
      <family val="2"/>
      <scheme val="minor"/>
    </font>
    <font>
      <b/>
      <u/>
      <sz val="12"/>
      <color rgb="FF00B050"/>
      <name val="Calibri"/>
      <family val="2"/>
      <scheme val="minor"/>
    </font>
    <font>
      <b/>
      <u/>
      <sz val="12"/>
      <color theme="4"/>
      <name val="Calibri"/>
      <family val="2"/>
      <scheme val="minor"/>
    </font>
    <font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color rgb="FF00B0F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4"/>
      <color theme="1" tint="0.499984740745262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76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99"/>
      </patternFill>
    </fill>
    <fill>
      <patternFill patternType="solid">
        <fgColor rgb="FF0070C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1" fillId="9" borderId="31" applyNumberFormat="0" applyAlignment="0" applyProtection="0"/>
  </cellStyleXfs>
  <cellXfs count="21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16" fontId="14" fillId="2" borderId="3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center" vertical="center"/>
    </xf>
    <xf numFmtId="0" fontId="16" fillId="4" borderId="11" xfId="0" applyFont="1" applyFill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3" borderId="14" xfId="0" applyFont="1" applyFill="1" applyBorder="1" applyAlignment="1">
      <alignment horizontal="left"/>
    </xf>
    <xf numFmtId="3" fontId="0" fillId="4" borderId="11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2" fontId="2" fillId="0" borderId="21" xfId="0" applyNumberFormat="1" applyFont="1" applyFill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/>
    </xf>
    <xf numFmtId="2" fontId="2" fillId="3" borderId="6" xfId="0" applyNumberFormat="1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left"/>
    </xf>
    <xf numFmtId="2" fontId="2" fillId="4" borderId="6" xfId="0" applyNumberFormat="1" applyFont="1" applyFill="1" applyBorder="1" applyAlignment="1">
      <alignment horizontal="center" vertical="center"/>
    </xf>
    <xf numFmtId="3" fontId="1" fillId="5" borderId="11" xfId="0" applyNumberFormat="1" applyFont="1" applyFill="1" applyBorder="1" applyAlignment="1">
      <alignment horizontal="center"/>
    </xf>
    <xf numFmtId="3" fontId="1" fillId="6" borderId="11" xfId="0" applyNumberFormat="1" applyFont="1" applyFill="1" applyBorder="1" applyAlignment="1">
      <alignment horizontal="center"/>
    </xf>
    <xf numFmtId="3" fontId="1" fillId="7" borderId="11" xfId="0" applyNumberFormat="1" applyFont="1" applyFill="1" applyBorder="1" applyAlignment="1">
      <alignment horizontal="center"/>
    </xf>
    <xf numFmtId="3" fontId="1" fillId="8" borderId="11" xfId="0" applyNumberFormat="1" applyFont="1" applyFill="1" applyBorder="1" applyAlignment="1">
      <alignment horizontal="center"/>
    </xf>
    <xf numFmtId="3" fontId="20" fillId="0" borderId="2" xfId="0" applyNumberFormat="1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5" borderId="0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left"/>
    </xf>
    <xf numFmtId="0" fontId="2" fillId="7" borderId="0" xfId="0" applyFont="1" applyFill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14" fillId="2" borderId="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/>
    </xf>
    <xf numFmtId="2" fontId="2" fillId="0" borderId="37" xfId="0" applyNumberFormat="1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14" fillId="2" borderId="38" xfId="0" applyFont="1" applyFill="1" applyBorder="1" applyAlignment="1">
      <alignment horizontal="center" vertical="center" wrapText="1"/>
    </xf>
    <xf numFmtId="0" fontId="0" fillId="0" borderId="41" xfId="0" applyBorder="1"/>
    <xf numFmtId="0" fontId="12" fillId="0" borderId="0" xfId="0" applyFont="1" applyFill="1" applyAlignment="1">
      <alignment horizontal="center" vertical="center"/>
    </xf>
    <xf numFmtId="0" fontId="2" fillId="0" borderId="43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/>
    </xf>
    <xf numFmtId="3" fontId="0" fillId="3" borderId="11" xfId="0" applyNumberFormat="1" applyFill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1" fillId="8" borderId="6" xfId="0" applyNumberFormat="1" applyFont="1" applyFill="1" applyBorder="1" applyAlignment="1">
      <alignment horizontal="center"/>
    </xf>
    <xf numFmtId="0" fontId="2" fillId="0" borderId="29" xfId="0" applyFont="1" applyFill="1" applyBorder="1" applyAlignment="1">
      <alignment horizontal="left"/>
    </xf>
    <xf numFmtId="0" fontId="2" fillId="8" borderId="0" xfId="0" applyFont="1" applyFill="1" applyBorder="1" applyAlignment="1">
      <alignment horizontal="left"/>
    </xf>
    <xf numFmtId="0" fontId="14" fillId="2" borderId="35" xfId="0" applyFont="1" applyFill="1" applyBorder="1" applyAlignment="1">
      <alignment horizontal="center" vertical="center" wrapText="1"/>
    </xf>
    <xf numFmtId="3" fontId="11" fillId="8" borderId="11" xfId="0" applyNumberFormat="1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2" fontId="2" fillId="0" borderId="36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2" fillId="0" borderId="31" xfId="1" applyFont="1" applyFill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2" fontId="2" fillId="0" borderId="38" xfId="0" applyNumberFormat="1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4" fillId="10" borderId="2" xfId="0" applyFont="1" applyFill="1" applyBorder="1" applyAlignment="1">
      <alignment horizontal="center" vertical="center" wrapText="1"/>
    </xf>
    <xf numFmtId="3" fontId="11" fillId="6" borderId="11" xfId="0" applyNumberFormat="1" applyFont="1" applyFill="1" applyBorder="1" applyAlignment="1">
      <alignment horizontal="center"/>
    </xf>
    <xf numFmtId="16" fontId="14" fillId="2" borderId="3" xfId="0" applyNumberFormat="1" applyFont="1" applyFill="1" applyBorder="1" applyAlignment="1">
      <alignment horizontal="center" vertical="center"/>
    </xf>
    <xf numFmtId="3" fontId="1" fillId="8" borderId="17" xfId="0" applyNumberFormat="1" applyFont="1" applyFill="1" applyBorder="1" applyAlignment="1">
      <alignment horizontal="center"/>
    </xf>
    <xf numFmtId="1" fontId="2" fillId="0" borderId="0" xfId="0" applyNumberFormat="1" applyFont="1" applyAlignment="1">
      <alignment horizontal="right"/>
    </xf>
    <xf numFmtId="0" fontId="24" fillId="0" borderId="0" xfId="0" applyFont="1" applyAlignment="1">
      <alignment horizontal="center" vertical="center"/>
    </xf>
    <xf numFmtId="0" fontId="24" fillId="3" borderId="45" xfId="0" applyFont="1" applyFill="1" applyBorder="1" applyAlignment="1">
      <alignment horizontal="left"/>
    </xf>
    <xf numFmtId="3" fontId="24" fillId="3" borderId="51" xfId="0" applyNumberFormat="1" applyFont="1" applyFill="1" applyBorder="1" applyAlignment="1">
      <alignment horizontal="center" vertical="center"/>
    </xf>
    <xf numFmtId="1" fontId="24" fillId="11" borderId="46" xfId="0" applyNumberFormat="1" applyFont="1" applyFill="1" applyBorder="1" applyAlignment="1">
      <alignment horizontal="right"/>
    </xf>
    <xf numFmtId="0" fontId="25" fillId="0" borderId="0" xfId="0" applyFont="1"/>
    <xf numFmtId="0" fontId="24" fillId="3" borderId="47" xfId="0" applyFont="1" applyFill="1" applyBorder="1" applyAlignment="1">
      <alignment horizontal="left"/>
    </xf>
    <xf numFmtId="3" fontId="24" fillId="3" borderId="52" xfId="0" applyNumberFormat="1" applyFont="1" applyFill="1" applyBorder="1" applyAlignment="1">
      <alignment horizontal="center" vertical="center"/>
    </xf>
    <xf numFmtId="1" fontId="24" fillId="11" borderId="48" xfId="0" applyNumberFormat="1" applyFont="1" applyFill="1" applyBorder="1" applyAlignment="1">
      <alignment horizontal="right"/>
    </xf>
    <xf numFmtId="0" fontId="24" fillId="3" borderId="49" xfId="0" applyFont="1" applyFill="1" applyBorder="1" applyAlignment="1">
      <alignment horizontal="left"/>
    </xf>
    <xf numFmtId="3" fontId="24" fillId="3" borderId="53" xfId="0" applyNumberFormat="1" applyFont="1" applyFill="1" applyBorder="1" applyAlignment="1">
      <alignment horizontal="center" vertical="center"/>
    </xf>
    <xf numFmtId="1" fontId="24" fillId="11" borderId="50" xfId="0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left"/>
    </xf>
    <xf numFmtId="3" fontId="24" fillId="0" borderId="0" xfId="0" applyNumberFormat="1" applyFont="1" applyFill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right"/>
    </xf>
    <xf numFmtId="0" fontId="25" fillId="0" borderId="0" xfId="0" applyFont="1" applyFill="1"/>
    <xf numFmtId="0" fontId="26" fillId="0" borderId="0" xfId="0" applyFont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0" fontId="25" fillId="0" borderId="55" xfId="0" applyFont="1" applyBorder="1"/>
    <xf numFmtId="0" fontId="25" fillId="0" borderId="50" xfId="0" applyFont="1" applyBorder="1"/>
    <xf numFmtId="0" fontId="25" fillId="0" borderId="44" xfId="0" applyFont="1" applyBorder="1"/>
    <xf numFmtId="0" fontId="25" fillId="0" borderId="44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2" fillId="0" borderId="36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3" fontId="11" fillId="7" borderId="11" xfId="0" applyNumberFormat="1" applyFont="1" applyFill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4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2" fontId="2" fillId="0" borderId="37" xfId="0" applyNumberFormat="1" applyFont="1" applyBorder="1" applyAlignment="1">
      <alignment horizontal="center"/>
    </xf>
    <xf numFmtId="2" fontId="2" fillId="0" borderId="21" xfId="0" applyNumberFormat="1" applyFont="1" applyBorder="1" applyAlignment="1">
      <alignment horizontal="center" vertical="center"/>
    </xf>
    <xf numFmtId="3" fontId="1" fillId="0" borderId="2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38" xfId="0" applyNumberFormat="1" applyFont="1" applyBorder="1" applyAlignment="1">
      <alignment horizontal="center"/>
    </xf>
    <xf numFmtId="0" fontId="29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2" fillId="0" borderId="41" xfId="0" applyFont="1" applyBorder="1" applyAlignment="1">
      <alignment horizontal="left"/>
    </xf>
    <xf numFmtId="0" fontId="2" fillId="5" borderId="0" xfId="0" applyFont="1" applyFill="1" applyAlignment="1">
      <alignment horizontal="left"/>
    </xf>
    <xf numFmtId="0" fontId="2" fillId="6" borderId="0" xfId="0" applyFont="1" applyFill="1" applyAlignment="1">
      <alignment horizontal="left"/>
    </xf>
    <xf numFmtId="0" fontId="2" fillId="7" borderId="0" xfId="0" applyFont="1" applyFill="1" applyAlignment="1">
      <alignment horizontal="left"/>
    </xf>
    <xf numFmtId="0" fontId="2" fillId="8" borderId="0" xfId="0" applyFont="1" applyFill="1" applyAlignment="1">
      <alignment horizontal="left"/>
    </xf>
    <xf numFmtId="0" fontId="2" fillId="0" borderId="59" xfId="0" applyFont="1" applyBorder="1" applyAlignment="1">
      <alignment horizontal="left"/>
    </xf>
    <xf numFmtId="0" fontId="25" fillId="0" borderId="0" xfId="0" applyFont="1" applyBorder="1"/>
    <xf numFmtId="0" fontId="27" fillId="0" borderId="0" xfId="0" applyFont="1" applyBorder="1" applyAlignment="1">
      <alignment horizontal="center" vertical="center"/>
    </xf>
    <xf numFmtId="0" fontId="27" fillId="0" borderId="45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60" xfId="0" applyFont="1" applyBorder="1" applyAlignment="1">
      <alignment horizontal="center" vertical="center"/>
    </xf>
    <xf numFmtId="0" fontId="27" fillId="0" borderId="46" xfId="0" applyFont="1" applyBorder="1" applyAlignment="1">
      <alignment horizontal="center" vertical="center"/>
    </xf>
    <xf numFmtId="0" fontId="25" fillId="0" borderId="30" xfId="0" applyFont="1" applyBorder="1"/>
    <xf numFmtId="0" fontId="25" fillId="0" borderId="61" xfId="0" applyFont="1" applyBorder="1"/>
    <xf numFmtId="0" fontId="25" fillId="0" borderId="62" xfId="0" applyFont="1" applyBorder="1"/>
    <xf numFmtId="0" fontId="27" fillId="6" borderId="45" xfId="0" applyFont="1" applyFill="1" applyBorder="1" applyAlignment="1">
      <alignment horizontal="center" vertical="center"/>
    </xf>
    <xf numFmtId="1" fontId="24" fillId="11" borderId="60" xfId="0" applyNumberFormat="1" applyFont="1" applyFill="1" applyBorder="1" applyAlignment="1">
      <alignment horizontal="right"/>
    </xf>
    <xf numFmtId="1" fontId="24" fillId="11" borderId="33" xfId="0" applyNumberFormat="1" applyFont="1" applyFill="1" applyBorder="1" applyAlignment="1">
      <alignment horizontal="right"/>
    </xf>
    <xf numFmtId="1" fontId="24" fillId="11" borderId="61" xfId="0" applyNumberFormat="1" applyFont="1" applyFill="1" applyBorder="1" applyAlignment="1">
      <alignment horizontal="right"/>
    </xf>
    <xf numFmtId="3" fontId="25" fillId="13" borderId="66" xfId="0" applyNumberFormat="1" applyFont="1" applyFill="1" applyBorder="1"/>
    <xf numFmtId="3" fontId="25" fillId="13" borderId="67" xfId="0" applyNumberFormat="1" applyFont="1" applyFill="1" applyBorder="1"/>
    <xf numFmtId="3" fontId="25" fillId="13" borderId="68" xfId="0" applyNumberFormat="1" applyFont="1" applyFill="1" applyBorder="1"/>
    <xf numFmtId="0" fontId="23" fillId="0" borderId="63" xfId="0" applyFont="1" applyBorder="1" applyAlignment="1">
      <alignment horizontal="center" vertical="center"/>
    </xf>
    <xf numFmtId="0" fontId="28" fillId="0" borderId="64" xfId="0" applyFont="1" applyBorder="1" applyAlignment="1">
      <alignment horizontal="center" vertical="center"/>
    </xf>
    <xf numFmtId="0" fontId="28" fillId="0" borderId="65" xfId="0" applyFont="1" applyBorder="1" applyAlignment="1">
      <alignment horizontal="center" vertical="center"/>
    </xf>
    <xf numFmtId="0" fontId="24" fillId="12" borderId="56" xfId="0" applyFont="1" applyFill="1" applyBorder="1" applyAlignment="1"/>
    <xf numFmtId="0" fontId="2" fillId="12" borderId="57" xfId="0" applyFont="1" applyFill="1" applyBorder="1" applyAlignment="1"/>
    <xf numFmtId="0" fontId="2" fillId="12" borderId="58" xfId="0" applyFont="1" applyFill="1" applyBorder="1" applyAlignment="1"/>
    <xf numFmtId="0" fontId="24" fillId="12" borderId="23" xfId="0" applyFont="1" applyFill="1" applyBorder="1" applyAlignment="1"/>
    <xf numFmtId="0" fontId="2" fillId="12" borderId="24" xfId="0" applyFont="1" applyFill="1" applyBorder="1" applyAlignment="1"/>
    <xf numFmtId="0" fontId="2" fillId="12" borderId="25" xfId="0" applyFont="1" applyFill="1" applyBorder="1" applyAlignment="1"/>
    <xf numFmtId="0" fontId="23" fillId="0" borderId="56" xfId="0" applyFont="1" applyBorder="1" applyAlignment="1">
      <alignment horizontal="center" vertical="center"/>
    </xf>
    <xf numFmtId="0" fontId="28" fillId="0" borderId="57" xfId="0" applyFont="1" applyBorder="1" applyAlignment="1">
      <alignment horizontal="center" vertical="center"/>
    </xf>
    <xf numFmtId="0" fontId="0" fillId="0" borderId="57" xfId="0" applyBorder="1" applyAlignment="1"/>
    <xf numFmtId="0" fontId="0" fillId="0" borderId="58" xfId="0" applyBorder="1" applyAlignment="1"/>
    <xf numFmtId="1" fontId="25" fillId="0" borderId="0" xfId="0" applyNumberFormat="1" applyFont="1" applyFill="1"/>
  </cellXfs>
  <cellStyles count="2">
    <cellStyle name="Input" xfId="1" builtinId="20"/>
    <cellStyle name="Normal" xfId="0" builtinId="0"/>
  </cellStyles>
  <dxfs count="8">
    <dxf>
      <fill>
        <patternFill>
          <bgColor rgb="FFFFFF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600">
                <a:latin typeface="Times New Roman" panose="02020603050405020304" pitchFamily="18" charset="0"/>
                <a:cs typeface="Times New Roman" panose="02020603050405020304" pitchFamily="18" charset="0"/>
              </a:rPr>
              <a:t>BROJ ZARAŽENIH NA OTOKU KRKU</a:t>
            </a:r>
          </a:p>
          <a:p>
            <a:pPr>
              <a:defRPr/>
            </a:pPr>
            <a:r>
              <a:rPr lang="hr-HR" sz="1400" b="0" i="1">
                <a:latin typeface="Times New Roman" panose="02020603050405020304" pitchFamily="18" charset="0"/>
                <a:cs typeface="Times New Roman" panose="02020603050405020304" pitchFamily="18" charset="0"/>
              </a:rPr>
              <a:t>od 6.10. do 4.11.</a:t>
            </a:r>
          </a:p>
        </c:rich>
      </c:tx>
      <c:layout>
        <c:manualLayout>
          <c:xMode val="edge"/>
          <c:yMode val="edge"/>
          <c:x val="0.32265317040535996"/>
          <c:y val="1.34003373649238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rgbClr val="FFFF00"/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analiza!$C$15:$C$21</c:f>
              <c:strCache>
                <c:ptCount val="7"/>
                <c:pt idx="0">
                  <c:v>PUNAT</c:v>
                </c:pt>
                <c:pt idx="1">
                  <c:v>VRBNIK</c:v>
                </c:pt>
                <c:pt idx="2">
                  <c:v>DOBRINJ</c:v>
                </c:pt>
                <c:pt idx="3">
                  <c:v>BAŠKA</c:v>
                </c:pt>
                <c:pt idx="4">
                  <c:v>OMIŠALJ</c:v>
                </c:pt>
                <c:pt idx="5">
                  <c:v>MALINSKA</c:v>
                </c:pt>
                <c:pt idx="6">
                  <c:v>KRK</c:v>
                </c:pt>
              </c:strCache>
            </c:strRef>
          </c:cat>
          <c:val>
            <c:numRef>
              <c:f>analiza!$E$15:$E$21</c:f>
              <c:numCache>
                <c:formatCode>0</c:formatCode>
                <c:ptCount val="7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3C-4C98-AC49-B0EA8DA6DA4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538645199"/>
        <c:axId val="462607727"/>
      </c:barChart>
      <c:catAx>
        <c:axId val="538645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462607727"/>
        <c:crosses val="autoZero"/>
        <c:auto val="1"/>
        <c:lblAlgn val="ctr"/>
        <c:lblOffset val="100"/>
        <c:noMultiLvlLbl val="0"/>
      </c:catAx>
      <c:valAx>
        <c:axId val="462607727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crossAx val="538645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hr-HR" sz="1400" b="1"/>
              <a:t>GRAD </a:t>
            </a:r>
            <a:r>
              <a:rPr lang="en-US" sz="1400" b="1"/>
              <a:t>KRK</a:t>
            </a:r>
            <a:endParaRPr lang="hr-HR" sz="1400" b="1"/>
          </a:p>
          <a:p>
            <a:pPr>
              <a:defRPr sz="1400" b="1"/>
            </a:pPr>
            <a:r>
              <a:rPr lang="hr-HR" sz="1400" b="1"/>
              <a:t>broj zaraženih po danima u listopadu 2020.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sr-Latn-R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analiza!$Q$39:$AP$39</c:f>
              <c:numCache>
                <c:formatCode>General</c:formatCode>
                <c:ptCount val="26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</c:numCache>
            </c:numRef>
          </c:cat>
          <c:val>
            <c:numRef>
              <c:f>analiza!$Q$40:$AP$40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5</c:v>
                </c:pt>
                <c:pt idx="22">
                  <c:v>4</c:v>
                </c:pt>
                <c:pt idx="23">
                  <c:v>0</c:v>
                </c:pt>
                <c:pt idx="24">
                  <c:v>3</c:v>
                </c:pt>
                <c:pt idx="2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7D-4163-A217-CAB41B261F0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865955839"/>
        <c:axId val="533752895"/>
      </c:barChart>
      <c:catAx>
        <c:axId val="865955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533752895"/>
        <c:crosses val="autoZero"/>
        <c:auto val="1"/>
        <c:lblAlgn val="ctr"/>
        <c:lblOffset val="100"/>
        <c:noMultiLvlLbl val="0"/>
      </c:catAx>
      <c:valAx>
        <c:axId val="533752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865955839"/>
        <c:crosses val="autoZero"/>
        <c:crossBetween val="between"/>
      </c:valAx>
      <c:spPr>
        <a:noFill/>
        <a:ln>
          <a:solidFill>
            <a:schemeClr val="accent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dbl" algn="ctr">
      <a:solidFill>
        <a:schemeClr val="accent1">
          <a:lumMod val="7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hr-HR" sz="1400" b="1"/>
              <a:t>GRAD </a:t>
            </a:r>
            <a:r>
              <a:rPr lang="en-US" sz="1400" b="1"/>
              <a:t>KRK</a:t>
            </a:r>
            <a:endParaRPr lang="hr-HR" sz="1400" b="1"/>
          </a:p>
          <a:p>
            <a:pPr>
              <a:defRPr sz="1400" b="1"/>
            </a:pPr>
            <a:r>
              <a:rPr lang="hr-HR" sz="1400" b="1"/>
              <a:t>broj zaraženih po danima u studenom 2020.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sr-Latn-R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analiza!$Q$66:$AT$66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analiza!$Q$67:$AT$67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B5-47BF-B368-26374E01051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865955839"/>
        <c:axId val="533752895"/>
      </c:barChart>
      <c:catAx>
        <c:axId val="865955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533752895"/>
        <c:crosses val="autoZero"/>
        <c:auto val="1"/>
        <c:lblAlgn val="ctr"/>
        <c:lblOffset val="100"/>
        <c:noMultiLvlLbl val="0"/>
      </c:catAx>
      <c:valAx>
        <c:axId val="533752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865955839"/>
        <c:crosses val="autoZero"/>
        <c:crossBetween val="between"/>
      </c:valAx>
      <c:spPr>
        <a:noFill/>
        <a:ln>
          <a:solidFill>
            <a:schemeClr val="accent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dbl" algn="ctr">
      <a:solidFill>
        <a:schemeClr val="accent1">
          <a:lumMod val="7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600074</xdr:colOff>
      <xdr:row>32</xdr:row>
      <xdr:rowOff>190501</xdr:rowOff>
    </xdr:from>
    <xdr:to>
      <xdr:col>14</xdr:col>
      <xdr:colOff>9525</xdr:colOff>
      <xdr:row>60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9BD8EE-C20C-4BD8-ADED-D785B80BD7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19050</xdr:colOff>
      <xdr:row>40</xdr:row>
      <xdr:rowOff>200024</xdr:rowOff>
    </xdr:from>
    <xdr:to>
      <xdr:col>35</xdr:col>
      <xdr:colOff>0</xdr:colOff>
      <xdr:row>61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BA56B1-7483-45A9-9391-44EA7A6271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68</xdr:row>
      <xdr:rowOff>0</xdr:rowOff>
    </xdr:from>
    <xdr:to>
      <xdr:col>34</xdr:col>
      <xdr:colOff>590550</xdr:colOff>
      <xdr:row>88</xdr:row>
      <xdr:rowOff>9526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9B9B84F-054E-4941-BCB7-60BC4D199B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A7C8-8A3C-4349-8A22-DB71CD90C532}">
  <dimension ref="A1:BB65"/>
  <sheetViews>
    <sheetView zoomScaleNormal="100" workbookViewId="0">
      <selection activeCell="D4" sqref="D4"/>
    </sheetView>
  </sheetViews>
  <sheetFormatPr defaultRowHeight="15" x14ac:dyDescent="0.25"/>
  <cols>
    <col min="2" max="2" width="21.140625" style="30" customWidth="1"/>
    <col min="3" max="3" width="16" style="30" customWidth="1"/>
    <col min="4" max="27" width="7.7109375" style="30" customWidth="1"/>
    <col min="28" max="28" width="12.7109375" style="30" customWidth="1"/>
    <col min="29" max="29" width="21.85546875" style="27" customWidth="1"/>
    <col min="30" max="30" width="21" style="30" customWidth="1"/>
    <col min="31" max="31" width="14.5703125" style="31" customWidth="1"/>
    <col min="32" max="32" width="3.7109375" customWidth="1"/>
    <col min="33" max="33" width="16.85546875" customWidth="1"/>
  </cols>
  <sheetData>
    <row r="1" spans="1:54" s="1" customFormat="1" ht="15.75" x14ac:dyDescent="0.25"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2"/>
      <c r="P1" s="4"/>
      <c r="Q1" s="2"/>
      <c r="R1" s="2"/>
      <c r="S1" s="2"/>
      <c r="T1" s="2"/>
      <c r="U1" s="2"/>
      <c r="V1" s="5"/>
      <c r="W1" s="5"/>
      <c r="X1" s="2"/>
      <c r="Y1" s="5"/>
      <c r="Z1" s="2"/>
      <c r="AA1" s="2"/>
      <c r="AB1" s="2"/>
      <c r="AC1" s="6"/>
      <c r="AD1" s="2"/>
      <c r="AE1" s="7"/>
    </row>
    <row r="2" spans="1:54" s="8" customFormat="1" ht="60.75" thickBot="1" x14ac:dyDescent="0.3">
      <c r="B2" s="9"/>
      <c r="C2" s="9"/>
      <c r="D2" s="9">
        <v>1</v>
      </c>
      <c r="E2" s="9">
        <v>2</v>
      </c>
      <c r="F2" s="9">
        <v>3</v>
      </c>
      <c r="G2" s="9">
        <v>4</v>
      </c>
      <c r="H2" s="9">
        <v>5</v>
      </c>
      <c r="I2" s="9">
        <v>6</v>
      </c>
      <c r="J2" s="9">
        <v>7</v>
      </c>
      <c r="K2" s="9">
        <v>8</v>
      </c>
      <c r="L2" s="9">
        <v>9</v>
      </c>
      <c r="M2" s="9">
        <v>10</v>
      </c>
      <c r="N2" s="9">
        <v>11</v>
      </c>
      <c r="O2" s="9">
        <v>12</v>
      </c>
      <c r="P2" s="9">
        <v>13</v>
      </c>
      <c r="Q2" s="9">
        <v>14</v>
      </c>
      <c r="R2" s="9">
        <v>15</v>
      </c>
      <c r="S2" s="9">
        <v>16</v>
      </c>
      <c r="T2" s="9">
        <v>17</v>
      </c>
      <c r="U2" s="9">
        <v>18</v>
      </c>
      <c r="V2" s="9">
        <v>19</v>
      </c>
      <c r="W2" s="9">
        <v>20</v>
      </c>
      <c r="X2" s="9">
        <v>21</v>
      </c>
      <c r="Y2" s="9">
        <v>22</v>
      </c>
      <c r="Z2" s="9">
        <v>23</v>
      </c>
      <c r="AA2" s="9">
        <v>24</v>
      </c>
      <c r="AB2" s="9"/>
      <c r="AC2" s="105" t="s">
        <v>73</v>
      </c>
      <c r="AD2" s="98" t="s">
        <v>70</v>
      </c>
      <c r="AE2" s="98" t="s">
        <v>68</v>
      </c>
    </row>
    <row r="3" spans="1:54" s="16" customFormat="1" ht="64.5" thickTop="1" thickBot="1" x14ac:dyDescent="0.3">
      <c r="A3" s="65"/>
      <c r="B3" s="11" t="s">
        <v>0</v>
      </c>
      <c r="C3" s="67" t="s">
        <v>1</v>
      </c>
      <c r="D3" s="108" t="s">
        <v>80</v>
      </c>
      <c r="E3" s="108" t="s">
        <v>79</v>
      </c>
      <c r="F3" s="108" t="s">
        <v>78</v>
      </c>
      <c r="G3" s="108" t="s">
        <v>75</v>
      </c>
      <c r="H3" s="59" t="s">
        <v>72</v>
      </c>
      <c r="I3" s="59" t="s">
        <v>71</v>
      </c>
      <c r="J3" s="59" t="s">
        <v>67</v>
      </c>
      <c r="K3" s="59" t="s">
        <v>66</v>
      </c>
      <c r="L3" s="59" t="s">
        <v>65</v>
      </c>
      <c r="M3" s="59" t="s">
        <v>2</v>
      </c>
      <c r="N3" s="12" t="s">
        <v>3</v>
      </c>
      <c r="O3" s="13" t="s">
        <v>4</v>
      </c>
      <c r="P3" s="12" t="s">
        <v>5</v>
      </c>
      <c r="Q3" s="12" t="s">
        <v>6</v>
      </c>
      <c r="R3" s="12" t="s">
        <v>7</v>
      </c>
      <c r="S3" s="12" t="s">
        <v>8</v>
      </c>
      <c r="T3" s="12" t="s">
        <v>9</v>
      </c>
      <c r="U3" s="14" t="s">
        <v>10</v>
      </c>
      <c r="V3" s="12" t="s">
        <v>11</v>
      </c>
      <c r="W3" s="12" t="s">
        <v>12</v>
      </c>
      <c r="X3" s="12" t="s">
        <v>13</v>
      </c>
      <c r="Y3" s="12" t="s">
        <v>14</v>
      </c>
      <c r="Z3" s="12" t="s">
        <v>15</v>
      </c>
      <c r="AA3" s="74" t="s">
        <v>16</v>
      </c>
      <c r="AB3" s="106" t="s">
        <v>74</v>
      </c>
      <c r="AC3" s="63" t="s">
        <v>63</v>
      </c>
      <c r="AD3" s="15" t="s">
        <v>64</v>
      </c>
      <c r="AE3" s="15" t="s">
        <v>56</v>
      </c>
      <c r="AF3" s="10"/>
      <c r="AG3" s="106" t="s">
        <v>81</v>
      </c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</row>
    <row r="4" spans="1:54" ht="15.75" hidden="1" thickTop="1" x14ac:dyDescent="0.25">
      <c r="B4" s="17" t="s">
        <v>17</v>
      </c>
      <c r="C4" s="68">
        <v>8160</v>
      </c>
      <c r="D4" s="76">
        <v>3</v>
      </c>
      <c r="E4" s="76">
        <v>4</v>
      </c>
      <c r="F4" s="76">
        <v>5</v>
      </c>
      <c r="G4" s="76">
        <v>1</v>
      </c>
      <c r="H4" s="76">
        <v>2</v>
      </c>
      <c r="I4" s="76" t="s">
        <v>54</v>
      </c>
      <c r="J4" s="76">
        <v>11</v>
      </c>
      <c r="K4" s="76">
        <v>4</v>
      </c>
      <c r="L4" s="76">
        <v>3</v>
      </c>
      <c r="M4" s="76">
        <v>2</v>
      </c>
      <c r="N4" s="77">
        <v>1</v>
      </c>
      <c r="O4" s="77"/>
      <c r="P4" s="77"/>
      <c r="Q4" s="77">
        <v>4</v>
      </c>
      <c r="R4" s="77">
        <v>2</v>
      </c>
      <c r="S4" s="77">
        <v>1</v>
      </c>
      <c r="T4" s="77"/>
      <c r="U4" s="99"/>
      <c r="V4" s="77"/>
      <c r="W4" s="77">
        <v>1</v>
      </c>
      <c r="X4" s="77"/>
      <c r="Y4" s="78">
        <v>1</v>
      </c>
      <c r="Z4" s="77"/>
      <c r="AA4" s="79">
        <v>2</v>
      </c>
      <c r="AB4" s="80">
        <f>SUM(D4:Q4)</f>
        <v>40</v>
      </c>
      <c r="AC4" s="81">
        <f t="shared" ref="AC4:AC39" si="0">100000/C4</f>
        <v>12.254901960784315</v>
      </c>
      <c r="AD4" s="18">
        <f>AC4*AB4</f>
        <v>490.1960784313726</v>
      </c>
      <c r="AE4" s="71"/>
    </row>
    <row r="5" spans="1:54" ht="15.75" thickTop="1" x14ac:dyDescent="0.25">
      <c r="B5" s="22" t="s">
        <v>18</v>
      </c>
      <c r="C5" s="69">
        <v>1706</v>
      </c>
      <c r="D5" s="82">
        <v>1</v>
      </c>
      <c r="E5" s="82">
        <v>1</v>
      </c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100"/>
      <c r="R5" s="82"/>
      <c r="S5" s="82"/>
      <c r="T5" s="82"/>
      <c r="U5" s="87"/>
      <c r="V5" s="82"/>
      <c r="W5" s="77"/>
      <c r="X5" s="77"/>
      <c r="Y5" s="83"/>
      <c r="Z5" s="84"/>
      <c r="AA5" s="79"/>
      <c r="AB5" s="80">
        <f t="shared" ref="AB5:AB41" si="1">SUM(D5:Q5)</f>
        <v>2</v>
      </c>
      <c r="AC5" s="81">
        <f t="shared" si="0"/>
        <v>58.61664712778429</v>
      </c>
      <c r="AD5" s="39">
        <f t="shared" ref="AD5:AD41" si="2">AC5*AB5</f>
        <v>117.23329425556858</v>
      </c>
      <c r="AE5" s="43"/>
      <c r="AG5">
        <f>SUM(D5:AA5)</f>
        <v>2</v>
      </c>
    </row>
    <row r="6" spans="1:54" hidden="1" x14ac:dyDescent="0.25">
      <c r="B6" s="19" t="s">
        <v>19</v>
      </c>
      <c r="C6" s="26">
        <v>707</v>
      </c>
      <c r="D6" s="101" t="s">
        <v>54</v>
      </c>
      <c r="E6" s="101" t="s">
        <v>54</v>
      </c>
      <c r="F6" s="101">
        <v>1</v>
      </c>
      <c r="G6" s="101">
        <v>1</v>
      </c>
      <c r="H6" s="101" t="s">
        <v>54</v>
      </c>
      <c r="I6" s="101" t="s">
        <v>54</v>
      </c>
      <c r="J6" s="101">
        <v>1</v>
      </c>
      <c r="K6" s="101">
        <v>5</v>
      </c>
      <c r="L6" s="101"/>
      <c r="M6" s="101"/>
      <c r="N6" s="101">
        <v>1</v>
      </c>
      <c r="O6" s="100"/>
      <c r="P6" s="101"/>
      <c r="Q6" s="101"/>
      <c r="R6" s="101"/>
      <c r="S6" s="101"/>
      <c r="T6" s="101"/>
      <c r="U6" s="102"/>
      <c r="V6" s="101"/>
      <c r="W6" s="85"/>
      <c r="X6" s="77"/>
      <c r="Y6" s="86"/>
      <c r="Z6" s="77"/>
      <c r="AA6" s="79"/>
      <c r="AB6" s="80">
        <f t="shared" si="1"/>
        <v>9</v>
      </c>
      <c r="AC6" s="81">
        <f t="shared" si="0"/>
        <v>141.44271570014143</v>
      </c>
      <c r="AD6" s="41">
        <f t="shared" si="2"/>
        <v>1272.9844413012729</v>
      </c>
      <c r="AE6" s="75"/>
    </row>
    <row r="7" spans="1:54" hidden="1" x14ac:dyDescent="0.25">
      <c r="B7" s="40" t="s">
        <v>20</v>
      </c>
      <c r="C7" s="69">
        <v>2907</v>
      </c>
      <c r="D7" s="101" t="s">
        <v>54</v>
      </c>
      <c r="E7" s="101" t="s">
        <v>54</v>
      </c>
      <c r="F7" s="101" t="s">
        <v>54</v>
      </c>
      <c r="G7" s="101" t="s">
        <v>54</v>
      </c>
      <c r="H7" s="101" t="s">
        <v>54</v>
      </c>
      <c r="I7" s="101" t="s">
        <v>54</v>
      </c>
      <c r="J7" s="101">
        <v>1</v>
      </c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2"/>
      <c r="V7" s="101"/>
      <c r="W7" s="85"/>
      <c r="X7" s="77"/>
      <c r="Y7" s="86"/>
      <c r="Z7" s="77"/>
      <c r="AA7" s="79"/>
      <c r="AB7" s="80">
        <f t="shared" si="1"/>
        <v>1</v>
      </c>
      <c r="AC7" s="81">
        <f t="shared" si="0"/>
        <v>34.399724802201582</v>
      </c>
      <c r="AD7" s="39">
        <f t="shared" si="2"/>
        <v>34.399724802201582</v>
      </c>
      <c r="AE7" s="107"/>
    </row>
    <row r="8" spans="1:54" hidden="1" x14ac:dyDescent="0.25">
      <c r="B8" s="20" t="s">
        <v>21</v>
      </c>
      <c r="C8" s="70">
        <v>10692</v>
      </c>
      <c r="D8" s="101">
        <v>4</v>
      </c>
      <c r="E8" s="101">
        <v>9</v>
      </c>
      <c r="F8" s="101">
        <v>1</v>
      </c>
      <c r="G8" s="101" t="s">
        <v>54</v>
      </c>
      <c r="H8" s="101">
        <v>1</v>
      </c>
      <c r="I8" s="101">
        <v>2</v>
      </c>
      <c r="J8" s="101">
        <v>3</v>
      </c>
      <c r="K8" s="101">
        <v>3</v>
      </c>
      <c r="L8" s="101" t="s">
        <v>54</v>
      </c>
      <c r="M8" s="101">
        <v>1</v>
      </c>
      <c r="N8" s="101"/>
      <c r="O8" s="101"/>
      <c r="P8" s="101"/>
      <c r="Q8" s="101"/>
      <c r="R8" s="101"/>
      <c r="S8" s="101"/>
      <c r="T8" s="101"/>
      <c r="U8" s="102">
        <v>1</v>
      </c>
      <c r="V8" s="101"/>
      <c r="W8" s="85">
        <v>1</v>
      </c>
      <c r="X8" s="77"/>
      <c r="Y8" s="86"/>
      <c r="Z8" s="77"/>
      <c r="AA8" s="79"/>
      <c r="AB8" s="80">
        <f t="shared" si="1"/>
        <v>24</v>
      </c>
      <c r="AC8" s="81">
        <f t="shared" si="0"/>
        <v>9.3527871305649075</v>
      </c>
      <c r="AD8" s="18">
        <f t="shared" si="2"/>
        <v>224.46689113355779</v>
      </c>
      <c r="AE8" s="75"/>
    </row>
    <row r="9" spans="1:54" hidden="1" x14ac:dyDescent="0.25">
      <c r="B9" s="19" t="s">
        <v>22</v>
      </c>
      <c r="C9" s="26">
        <v>3131</v>
      </c>
      <c r="D9" s="101">
        <v>2</v>
      </c>
      <c r="E9" s="101">
        <v>1</v>
      </c>
      <c r="F9" s="101" t="s">
        <v>54</v>
      </c>
      <c r="G9" s="101">
        <v>3</v>
      </c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2"/>
      <c r="V9" s="101"/>
      <c r="W9" s="85"/>
      <c r="X9" s="77"/>
      <c r="Y9" s="86"/>
      <c r="Z9" s="77"/>
      <c r="AA9" s="79"/>
      <c r="AB9" s="80">
        <f t="shared" si="1"/>
        <v>6</v>
      </c>
      <c r="AC9" s="81">
        <f t="shared" si="0"/>
        <v>31.938677738741617</v>
      </c>
      <c r="AD9" s="41">
        <f t="shared" si="2"/>
        <v>191.6320664324497</v>
      </c>
      <c r="AE9" s="75"/>
    </row>
    <row r="10" spans="1:54" hidden="1" x14ac:dyDescent="0.25">
      <c r="B10" s="20" t="s">
        <v>23</v>
      </c>
      <c r="C10" s="70">
        <v>7312</v>
      </c>
      <c r="D10" s="101">
        <v>3</v>
      </c>
      <c r="E10" s="101">
        <v>4</v>
      </c>
      <c r="F10" s="101">
        <v>5</v>
      </c>
      <c r="G10" s="101">
        <v>4</v>
      </c>
      <c r="H10" s="101">
        <v>1</v>
      </c>
      <c r="I10" s="101" t="s">
        <v>54</v>
      </c>
      <c r="J10" s="101">
        <v>1</v>
      </c>
      <c r="K10" s="101">
        <v>1</v>
      </c>
      <c r="L10" s="101">
        <v>3</v>
      </c>
      <c r="M10" s="101"/>
      <c r="N10" s="101">
        <v>1</v>
      </c>
      <c r="O10" s="101"/>
      <c r="P10" s="101">
        <v>1</v>
      </c>
      <c r="Q10" s="101"/>
      <c r="R10" s="101"/>
      <c r="S10" s="101"/>
      <c r="T10" s="101"/>
      <c r="U10" s="102"/>
      <c r="V10" s="101"/>
      <c r="W10" s="85"/>
      <c r="X10" s="77"/>
      <c r="Y10" s="86"/>
      <c r="Z10" s="77"/>
      <c r="AA10" s="79">
        <v>1</v>
      </c>
      <c r="AB10" s="80">
        <f t="shared" si="1"/>
        <v>24</v>
      </c>
      <c r="AC10" s="81">
        <f t="shared" si="0"/>
        <v>13.676148796498905</v>
      </c>
      <c r="AD10" s="18">
        <f t="shared" si="2"/>
        <v>328.22757111597372</v>
      </c>
      <c r="AE10" s="75"/>
    </row>
    <row r="11" spans="1:54" hidden="1" x14ac:dyDescent="0.25">
      <c r="B11" s="21" t="s">
        <v>24</v>
      </c>
      <c r="C11" s="26">
        <v>5437</v>
      </c>
      <c r="D11" s="82">
        <v>3</v>
      </c>
      <c r="E11" s="82">
        <v>1</v>
      </c>
      <c r="F11" s="82">
        <v>1</v>
      </c>
      <c r="G11" s="82">
        <v>12</v>
      </c>
      <c r="H11" s="82" t="s">
        <v>54</v>
      </c>
      <c r="I11" s="82">
        <v>5</v>
      </c>
      <c r="J11" s="82">
        <v>1</v>
      </c>
      <c r="K11" s="82">
        <v>1</v>
      </c>
      <c r="L11" s="82">
        <v>1</v>
      </c>
      <c r="M11" s="82"/>
      <c r="N11" s="82">
        <v>1</v>
      </c>
      <c r="O11" s="82"/>
      <c r="P11" s="82">
        <v>1</v>
      </c>
      <c r="Q11" s="82"/>
      <c r="R11" s="82"/>
      <c r="S11" s="82"/>
      <c r="T11" s="82"/>
      <c r="U11" s="87"/>
      <c r="V11" s="82"/>
      <c r="W11" s="77">
        <v>1</v>
      </c>
      <c r="X11" s="77">
        <v>1</v>
      </c>
      <c r="Y11" s="83">
        <v>1</v>
      </c>
      <c r="Z11" s="77"/>
      <c r="AA11" s="79">
        <v>1</v>
      </c>
      <c r="AB11" s="80">
        <f t="shared" si="1"/>
        <v>27</v>
      </c>
      <c r="AC11" s="81">
        <f t="shared" si="0"/>
        <v>18.392495861688431</v>
      </c>
      <c r="AD11" s="41">
        <f t="shared" si="2"/>
        <v>496.59738826558765</v>
      </c>
      <c r="AE11" s="45"/>
    </row>
    <row r="12" spans="1:54" x14ac:dyDescent="0.25">
      <c r="B12" s="22" t="s">
        <v>25</v>
      </c>
      <c r="C12" s="69">
        <v>2440</v>
      </c>
      <c r="D12" s="82" t="s">
        <v>54</v>
      </c>
      <c r="E12" s="82">
        <v>1</v>
      </c>
      <c r="F12" s="82" t="s">
        <v>54</v>
      </c>
      <c r="G12" s="82" t="s">
        <v>54</v>
      </c>
      <c r="H12" s="82" t="s">
        <v>54</v>
      </c>
      <c r="I12" s="82" t="s">
        <v>54</v>
      </c>
      <c r="J12" s="82">
        <v>1</v>
      </c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7"/>
      <c r="V12" s="82"/>
      <c r="W12" s="77"/>
      <c r="X12" s="77"/>
      <c r="Y12" s="83"/>
      <c r="Z12" s="77"/>
      <c r="AA12" s="79"/>
      <c r="AB12" s="80">
        <f t="shared" si="1"/>
        <v>2</v>
      </c>
      <c r="AC12" s="81">
        <f t="shared" si="0"/>
        <v>40.983606557377051</v>
      </c>
      <c r="AD12" s="39">
        <f t="shared" si="2"/>
        <v>81.967213114754102</v>
      </c>
      <c r="AE12" s="43"/>
      <c r="AG12">
        <f>SUM(D12:AA12)</f>
        <v>2</v>
      </c>
    </row>
    <row r="13" spans="1:54" hidden="1" x14ac:dyDescent="0.25">
      <c r="B13" s="21" t="s">
        <v>26</v>
      </c>
      <c r="C13" s="26">
        <v>1395</v>
      </c>
      <c r="D13" s="82">
        <v>1</v>
      </c>
      <c r="E13" s="82" t="s">
        <v>54</v>
      </c>
      <c r="F13" s="82">
        <v>1</v>
      </c>
      <c r="G13" s="82" t="s">
        <v>54</v>
      </c>
      <c r="H13" s="82" t="s">
        <v>54</v>
      </c>
      <c r="I13" s="82" t="s">
        <v>54</v>
      </c>
      <c r="J13" s="82">
        <v>1</v>
      </c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7"/>
      <c r="V13" s="82"/>
      <c r="W13" s="77"/>
      <c r="X13" s="77"/>
      <c r="Y13" s="83"/>
      <c r="Z13" s="77"/>
      <c r="AA13" s="79"/>
      <c r="AB13" s="80">
        <f t="shared" si="1"/>
        <v>3</v>
      </c>
      <c r="AC13" s="81">
        <f t="shared" si="0"/>
        <v>71.68458781362007</v>
      </c>
      <c r="AD13" s="41">
        <f t="shared" si="2"/>
        <v>215.05376344086022</v>
      </c>
      <c r="AE13" s="43"/>
    </row>
    <row r="14" spans="1:54" hidden="1" x14ac:dyDescent="0.25">
      <c r="A14" s="64"/>
      <c r="B14" s="23" t="s">
        <v>27</v>
      </c>
      <c r="C14" s="70">
        <v>5309</v>
      </c>
      <c r="D14" s="82">
        <v>4</v>
      </c>
      <c r="E14" s="82">
        <v>2</v>
      </c>
      <c r="F14" s="82">
        <v>3</v>
      </c>
      <c r="G14" s="82" t="s">
        <v>54</v>
      </c>
      <c r="H14" s="82" t="s">
        <v>54</v>
      </c>
      <c r="I14" s="82" t="s">
        <v>54</v>
      </c>
      <c r="J14" s="82">
        <v>1</v>
      </c>
      <c r="K14" s="82"/>
      <c r="L14" s="82"/>
      <c r="M14" s="82"/>
      <c r="N14" s="82"/>
      <c r="O14" s="82"/>
      <c r="P14" s="82"/>
      <c r="Q14" s="82"/>
      <c r="R14" s="82"/>
      <c r="S14" s="82">
        <v>1</v>
      </c>
      <c r="T14" s="82"/>
      <c r="U14" s="87">
        <v>1</v>
      </c>
      <c r="V14" s="82"/>
      <c r="W14" s="77"/>
      <c r="X14" s="77"/>
      <c r="Y14" s="83"/>
      <c r="Z14" s="77"/>
      <c r="AA14" s="79"/>
      <c r="AB14" s="80">
        <f t="shared" si="1"/>
        <v>10</v>
      </c>
      <c r="AC14" s="81">
        <f t="shared" si="0"/>
        <v>18.835938971557731</v>
      </c>
      <c r="AD14" s="18">
        <f t="shared" si="2"/>
        <v>188.35938971557732</v>
      </c>
      <c r="AE14" s="45"/>
    </row>
    <row r="15" spans="1:54" hidden="1" x14ac:dyDescent="0.25">
      <c r="B15" s="24" t="s">
        <v>28</v>
      </c>
      <c r="C15" s="70">
        <v>11021</v>
      </c>
      <c r="D15" s="82">
        <v>4</v>
      </c>
      <c r="E15" s="82">
        <v>9</v>
      </c>
      <c r="F15" s="82">
        <v>11</v>
      </c>
      <c r="G15" s="82">
        <v>8</v>
      </c>
      <c r="H15" s="82">
        <v>2</v>
      </c>
      <c r="I15" s="82" t="s">
        <v>54</v>
      </c>
      <c r="J15" s="82">
        <v>4</v>
      </c>
      <c r="K15" s="82">
        <v>3</v>
      </c>
      <c r="L15" s="82">
        <v>6</v>
      </c>
      <c r="M15" s="82">
        <v>2</v>
      </c>
      <c r="N15" s="82"/>
      <c r="O15" s="82"/>
      <c r="P15" s="82">
        <v>2</v>
      </c>
      <c r="Q15" s="82">
        <v>3</v>
      </c>
      <c r="R15" s="82"/>
      <c r="S15" s="82">
        <v>2</v>
      </c>
      <c r="T15" s="82">
        <v>1</v>
      </c>
      <c r="U15" s="87">
        <v>3</v>
      </c>
      <c r="V15" s="82"/>
      <c r="W15" s="77"/>
      <c r="X15" s="77">
        <v>1</v>
      </c>
      <c r="Y15" s="83"/>
      <c r="Z15" s="77"/>
      <c r="AA15" s="79"/>
      <c r="AB15" s="80">
        <f t="shared" si="1"/>
        <v>54</v>
      </c>
      <c r="AC15" s="81">
        <f t="shared" si="0"/>
        <v>9.0735867888576358</v>
      </c>
      <c r="AD15" s="18">
        <f t="shared" si="2"/>
        <v>489.97368659831233</v>
      </c>
      <c r="AE15" s="45"/>
    </row>
    <row r="16" spans="1:54" hidden="1" x14ac:dyDescent="0.25">
      <c r="B16" s="24" t="s">
        <v>29</v>
      </c>
      <c r="C16" s="70">
        <v>1919</v>
      </c>
      <c r="D16" s="77">
        <v>1</v>
      </c>
      <c r="E16" s="77">
        <v>1</v>
      </c>
      <c r="F16" s="77">
        <v>1</v>
      </c>
      <c r="G16" s="77">
        <v>1</v>
      </c>
      <c r="H16" s="77"/>
      <c r="I16" s="77"/>
      <c r="J16" s="77"/>
      <c r="K16" s="77"/>
      <c r="L16" s="77"/>
      <c r="M16" s="77"/>
      <c r="N16" s="82"/>
      <c r="O16" s="82"/>
      <c r="P16" s="82"/>
      <c r="Q16" s="82"/>
      <c r="R16" s="82"/>
      <c r="S16" s="82"/>
      <c r="T16" s="82"/>
      <c r="U16" s="87">
        <v>1</v>
      </c>
      <c r="V16" s="82"/>
      <c r="W16" s="77"/>
      <c r="X16" s="77"/>
      <c r="Y16" s="83"/>
      <c r="Z16" s="77"/>
      <c r="AA16" s="79"/>
      <c r="AB16" s="80">
        <f t="shared" si="1"/>
        <v>4</v>
      </c>
      <c r="AC16" s="81">
        <f t="shared" si="0"/>
        <v>52.110474205315271</v>
      </c>
      <c r="AD16" s="18">
        <f t="shared" si="2"/>
        <v>208.44189682126108</v>
      </c>
      <c r="AE16" s="45"/>
    </row>
    <row r="17" spans="2:33" hidden="1" x14ac:dyDescent="0.25">
      <c r="B17" s="24" t="s">
        <v>30</v>
      </c>
      <c r="C17" s="70">
        <v>4564</v>
      </c>
      <c r="D17" s="82" t="s">
        <v>54</v>
      </c>
      <c r="E17" s="82">
        <v>3</v>
      </c>
      <c r="F17" s="82">
        <v>3</v>
      </c>
      <c r="G17" s="82">
        <v>4</v>
      </c>
      <c r="H17" s="82">
        <v>3</v>
      </c>
      <c r="I17" s="82"/>
      <c r="J17" s="82"/>
      <c r="K17" s="82"/>
      <c r="L17" s="82"/>
      <c r="M17" s="82"/>
      <c r="N17" s="82">
        <v>1</v>
      </c>
      <c r="O17" s="82"/>
      <c r="P17" s="82"/>
      <c r="Q17" s="82"/>
      <c r="R17" s="82"/>
      <c r="S17" s="82"/>
      <c r="T17" s="82"/>
      <c r="U17" s="87">
        <v>1</v>
      </c>
      <c r="V17" s="82"/>
      <c r="W17" s="77">
        <v>1</v>
      </c>
      <c r="X17" s="77"/>
      <c r="Y17" s="83"/>
      <c r="Z17" s="84"/>
      <c r="AA17" s="79"/>
      <c r="AB17" s="80">
        <f t="shared" si="1"/>
        <v>14</v>
      </c>
      <c r="AC17" s="81">
        <f t="shared" si="0"/>
        <v>21.910604732690622</v>
      </c>
      <c r="AD17" s="18">
        <f t="shared" si="2"/>
        <v>306.74846625766872</v>
      </c>
      <c r="AE17" s="45"/>
    </row>
    <row r="18" spans="2:33" hidden="1" x14ac:dyDescent="0.25">
      <c r="B18" s="24" t="s">
        <v>31</v>
      </c>
      <c r="C18" s="70">
        <v>4412</v>
      </c>
      <c r="D18" s="82">
        <v>2</v>
      </c>
      <c r="E18" s="82">
        <v>1</v>
      </c>
      <c r="F18" s="82" t="s">
        <v>54</v>
      </c>
      <c r="G18" s="82">
        <v>1</v>
      </c>
      <c r="H18" s="82">
        <v>3</v>
      </c>
      <c r="I18" s="82" t="s">
        <v>54</v>
      </c>
      <c r="J18" s="82">
        <v>2</v>
      </c>
      <c r="K18" s="82">
        <v>1</v>
      </c>
      <c r="L18" s="82"/>
      <c r="M18" s="82"/>
      <c r="N18" s="82"/>
      <c r="O18" s="82"/>
      <c r="P18" s="82"/>
      <c r="Q18" s="82"/>
      <c r="R18" s="82"/>
      <c r="S18" s="82">
        <v>1</v>
      </c>
      <c r="T18" s="82"/>
      <c r="U18" s="87"/>
      <c r="V18" s="82"/>
      <c r="W18" s="77"/>
      <c r="X18" s="77"/>
      <c r="Y18" s="83"/>
      <c r="Z18" s="77">
        <v>1</v>
      </c>
      <c r="AA18" s="79"/>
      <c r="AB18" s="80">
        <f t="shared" si="1"/>
        <v>10</v>
      </c>
      <c r="AC18" s="81">
        <f t="shared" si="0"/>
        <v>22.665457842248415</v>
      </c>
      <c r="AD18" s="18">
        <f t="shared" si="2"/>
        <v>226.65457842248415</v>
      </c>
      <c r="AE18" s="45"/>
    </row>
    <row r="19" spans="2:33" x14ac:dyDescent="0.25">
      <c r="B19" s="22" t="s">
        <v>32</v>
      </c>
      <c r="C19" s="69">
        <v>7030</v>
      </c>
      <c r="D19" s="82" t="s">
        <v>54</v>
      </c>
      <c r="E19" s="82">
        <v>4</v>
      </c>
      <c r="F19" s="82">
        <v>5</v>
      </c>
      <c r="G19" s="82">
        <v>1</v>
      </c>
      <c r="H19" s="82" t="s">
        <v>54</v>
      </c>
      <c r="I19" s="82" t="s">
        <v>54</v>
      </c>
      <c r="J19" s="82" t="s">
        <v>54</v>
      </c>
      <c r="K19" s="82">
        <v>2</v>
      </c>
      <c r="L19" s="82" t="s">
        <v>54</v>
      </c>
      <c r="M19" s="82">
        <v>1</v>
      </c>
      <c r="N19" s="82">
        <v>1</v>
      </c>
      <c r="O19" s="82"/>
      <c r="P19" s="82"/>
      <c r="Q19" s="82">
        <v>1</v>
      </c>
      <c r="R19" s="82"/>
      <c r="S19" s="82"/>
      <c r="T19" s="82"/>
      <c r="U19" s="87"/>
      <c r="V19" s="82"/>
      <c r="W19" s="77"/>
      <c r="X19" s="77">
        <v>2</v>
      </c>
      <c r="Y19" s="83"/>
      <c r="Z19" s="77"/>
      <c r="AA19" s="79"/>
      <c r="AB19" s="80">
        <f t="shared" si="1"/>
        <v>15</v>
      </c>
      <c r="AC19" s="81">
        <f t="shared" si="0"/>
        <v>14.22475106685633</v>
      </c>
      <c r="AD19" s="39">
        <f t="shared" si="2"/>
        <v>213.37126600284495</v>
      </c>
      <c r="AE19" s="45"/>
      <c r="AG19">
        <f>SUM(D19:AA19)</f>
        <v>17</v>
      </c>
    </row>
    <row r="20" spans="2:33" hidden="1" x14ac:dyDescent="0.25">
      <c r="B20" s="21" t="s">
        <v>33</v>
      </c>
      <c r="C20" s="26">
        <v>893</v>
      </c>
      <c r="D20" s="82">
        <v>1</v>
      </c>
      <c r="E20" s="82">
        <v>2</v>
      </c>
      <c r="F20" s="82">
        <v>2</v>
      </c>
      <c r="G20" s="82" t="s">
        <v>54</v>
      </c>
      <c r="H20" s="82" t="s">
        <v>54</v>
      </c>
      <c r="I20" s="82" t="s">
        <v>54</v>
      </c>
      <c r="J20" s="82">
        <v>1</v>
      </c>
      <c r="K20" s="82">
        <v>1</v>
      </c>
      <c r="L20" s="82"/>
      <c r="M20" s="82"/>
      <c r="N20" s="82"/>
      <c r="O20" s="82"/>
      <c r="P20" s="82"/>
      <c r="Q20" s="82"/>
      <c r="R20" s="82"/>
      <c r="S20" s="82"/>
      <c r="T20" s="82"/>
      <c r="U20" s="87"/>
      <c r="V20" s="82"/>
      <c r="W20" s="77"/>
      <c r="X20" s="77"/>
      <c r="Y20" s="83"/>
      <c r="Z20" s="77"/>
      <c r="AA20" s="79"/>
      <c r="AB20" s="80">
        <f t="shared" si="1"/>
        <v>7</v>
      </c>
      <c r="AC20" s="81">
        <f t="shared" si="0"/>
        <v>111.98208286674132</v>
      </c>
      <c r="AD20" s="41">
        <f t="shared" si="2"/>
        <v>783.8745800671893</v>
      </c>
      <c r="AE20" s="45"/>
    </row>
    <row r="21" spans="2:33" hidden="1" x14ac:dyDescent="0.25">
      <c r="B21" s="22" t="s">
        <v>34</v>
      </c>
      <c r="C21" s="69">
        <v>1275</v>
      </c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100"/>
      <c r="S21" s="82"/>
      <c r="T21" s="82"/>
      <c r="U21" s="87"/>
      <c r="V21" s="82"/>
      <c r="W21" s="77"/>
      <c r="X21" s="77"/>
      <c r="Y21" s="83"/>
      <c r="Z21" s="77"/>
      <c r="AA21" s="79"/>
      <c r="AB21" s="80">
        <f t="shared" si="1"/>
        <v>0</v>
      </c>
      <c r="AC21" s="81">
        <f t="shared" si="0"/>
        <v>78.431372549019613</v>
      </c>
      <c r="AD21" s="39">
        <f t="shared" si="2"/>
        <v>0</v>
      </c>
      <c r="AE21" s="42"/>
    </row>
    <row r="22" spans="2:33" hidden="1" x14ac:dyDescent="0.25">
      <c r="B22" s="24" t="s">
        <v>35</v>
      </c>
      <c r="C22" s="70">
        <v>3721</v>
      </c>
      <c r="D22" s="82" t="s">
        <v>54</v>
      </c>
      <c r="E22" s="82">
        <v>1</v>
      </c>
      <c r="F22" s="82">
        <v>2</v>
      </c>
      <c r="G22" s="82" t="s">
        <v>54</v>
      </c>
      <c r="H22" s="82" t="s">
        <v>54</v>
      </c>
      <c r="I22" s="82" t="s">
        <v>54</v>
      </c>
      <c r="J22" s="82">
        <v>2</v>
      </c>
      <c r="K22" s="82">
        <v>1</v>
      </c>
      <c r="L22" s="82">
        <v>1</v>
      </c>
      <c r="M22" s="82"/>
      <c r="N22" s="82"/>
      <c r="O22" s="82"/>
      <c r="P22" s="82"/>
      <c r="Q22" s="82"/>
      <c r="R22" s="82">
        <v>1</v>
      </c>
      <c r="S22" s="82"/>
      <c r="T22" s="82"/>
      <c r="U22" s="87"/>
      <c r="V22" s="82"/>
      <c r="W22" s="77">
        <v>1</v>
      </c>
      <c r="X22" s="77"/>
      <c r="Y22" s="83"/>
      <c r="Z22" s="77"/>
      <c r="AA22" s="79"/>
      <c r="AB22" s="80">
        <f t="shared" si="1"/>
        <v>7</v>
      </c>
      <c r="AC22" s="81">
        <f t="shared" si="0"/>
        <v>26.874496103198066</v>
      </c>
      <c r="AD22" s="18">
        <f t="shared" si="2"/>
        <v>188.12147272238647</v>
      </c>
      <c r="AE22" s="45"/>
    </row>
    <row r="23" spans="2:33" hidden="1" x14ac:dyDescent="0.25">
      <c r="B23" s="22" t="s">
        <v>36</v>
      </c>
      <c r="C23" s="69">
        <v>7876</v>
      </c>
      <c r="D23" s="82" t="s">
        <v>54</v>
      </c>
      <c r="E23" s="82" t="s">
        <v>54</v>
      </c>
      <c r="F23" s="82">
        <v>1</v>
      </c>
      <c r="G23" s="82" t="s">
        <v>54</v>
      </c>
      <c r="H23" s="82" t="s">
        <v>54</v>
      </c>
      <c r="I23" s="82" t="s">
        <v>54</v>
      </c>
      <c r="J23" s="82" t="s">
        <v>54</v>
      </c>
      <c r="K23" s="82">
        <v>1</v>
      </c>
      <c r="L23" s="82" t="s">
        <v>54</v>
      </c>
      <c r="M23" s="82">
        <v>1</v>
      </c>
      <c r="N23" s="82"/>
      <c r="O23" s="82"/>
      <c r="P23" s="82"/>
      <c r="Q23" s="82"/>
      <c r="R23" s="82"/>
      <c r="S23" s="82"/>
      <c r="T23" s="82"/>
      <c r="U23" s="87"/>
      <c r="V23" s="82"/>
      <c r="W23" s="77"/>
      <c r="X23" s="77"/>
      <c r="Y23" s="83"/>
      <c r="Z23" s="77"/>
      <c r="AA23" s="79"/>
      <c r="AB23" s="80">
        <f t="shared" si="1"/>
        <v>3</v>
      </c>
      <c r="AC23" s="81">
        <f t="shared" si="0"/>
        <v>12.696800406297614</v>
      </c>
      <c r="AD23" s="39">
        <f t="shared" si="2"/>
        <v>38.090401218892843</v>
      </c>
      <c r="AE23" s="43"/>
    </row>
    <row r="24" spans="2:33" x14ac:dyDescent="0.25">
      <c r="B24" s="22" t="s">
        <v>37</v>
      </c>
      <c r="C24" s="69">
        <v>3600</v>
      </c>
      <c r="D24" s="82">
        <v>1</v>
      </c>
      <c r="E24" s="82" t="s">
        <v>54</v>
      </c>
      <c r="F24" s="82" t="s">
        <v>54</v>
      </c>
      <c r="G24" s="82">
        <v>1</v>
      </c>
      <c r="H24" s="82">
        <v>1</v>
      </c>
      <c r="I24" s="82" t="s">
        <v>54</v>
      </c>
      <c r="J24" s="82" t="s">
        <v>54</v>
      </c>
      <c r="K24" s="82" t="s">
        <v>54</v>
      </c>
      <c r="L24" s="82" t="s">
        <v>54</v>
      </c>
      <c r="M24" s="82">
        <v>1</v>
      </c>
      <c r="N24" s="82"/>
      <c r="O24" s="82"/>
      <c r="P24" s="82">
        <v>1</v>
      </c>
      <c r="Q24" s="82"/>
      <c r="R24" s="82"/>
      <c r="S24" s="82"/>
      <c r="T24" s="82"/>
      <c r="U24" s="87"/>
      <c r="V24" s="82"/>
      <c r="W24" s="77"/>
      <c r="X24" s="77"/>
      <c r="Y24" s="83"/>
      <c r="Z24" s="84"/>
      <c r="AA24" s="79"/>
      <c r="AB24" s="80">
        <f t="shared" si="1"/>
        <v>5</v>
      </c>
      <c r="AC24" s="81">
        <f t="shared" si="0"/>
        <v>27.777777777777779</v>
      </c>
      <c r="AD24" s="39">
        <f t="shared" si="2"/>
        <v>138.88888888888889</v>
      </c>
      <c r="AE24" s="44"/>
      <c r="AG24">
        <f>SUM(D24:AA24)</f>
        <v>5</v>
      </c>
    </row>
    <row r="25" spans="2:33" hidden="1" x14ac:dyDescent="0.25">
      <c r="B25" s="24" t="s">
        <v>38</v>
      </c>
      <c r="C25" s="70">
        <v>11164</v>
      </c>
      <c r="D25" s="82">
        <v>11</v>
      </c>
      <c r="E25" s="82">
        <v>19</v>
      </c>
      <c r="F25" s="82">
        <v>4</v>
      </c>
      <c r="G25" s="82">
        <v>1</v>
      </c>
      <c r="H25" s="82" t="s">
        <v>54</v>
      </c>
      <c r="I25" s="82" t="s">
        <v>54</v>
      </c>
      <c r="J25" s="82">
        <v>10</v>
      </c>
      <c r="K25" s="82">
        <v>6</v>
      </c>
      <c r="L25" s="82">
        <v>2</v>
      </c>
      <c r="M25" s="82">
        <v>10</v>
      </c>
      <c r="N25" s="82">
        <v>6</v>
      </c>
      <c r="O25" s="82"/>
      <c r="P25" s="82">
        <v>1</v>
      </c>
      <c r="Q25" s="82">
        <v>3</v>
      </c>
      <c r="R25" s="82">
        <v>4</v>
      </c>
      <c r="S25" s="82"/>
      <c r="T25" s="82"/>
      <c r="U25" s="87">
        <v>3</v>
      </c>
      <c r="V25" s="82"/>
      <c r="W25" s="77"/>
      <c r="X25" s="77"/>
      <c r="Y25" s="83"/>
      <c r="Z25" s="77"/>
      <c r="AA25" s="79"/>
      <c r="AB25" s="80">
        <f t="shared" si="1"/>
        <v>73</v>
      </c>
      <c r="AC25" s="81">
        <f t="shared" si="0"/>
        <v>8.9573629523468288</v>
      </c>
      <c r="AD25" s="18">
        <f t="shared" si="2"/>
        <v>653.88749552131856</v>
      </c>
      <c r="AE25" s="45"/>
    </row>
    <row r="26" spans="2:33" hidden="1" x14ac:dyDescent="0.25">
      <c r="B26" s="24" t="s">
        <v>39</v>
      </c>
      <c r="C26" s="70">
        <v>1384</v>
      </c>
      <c r="D26" s="82" t="s">
        <v>54</v>
      </c>
      <c r="E26" s="82">
        <v>2</v>
      </c>
      <c r="F26" s="82">
        <v>4</v>
      </c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7"/>
      <c r="V26" s="82"/>
      <c r="W26" s="77"/>
      <c r="X26" s="77"/>
      <c r="Y26" s="83"/>
      <c r="Z26" s="84"/>
      <c r="AA26" s="79"/>
      <c r="AB26" s="80">
        <f t="shared" si="1"/>
        <v>6</v>
      </c>
      <c r="AC26" s="81">
        <f t="shared" si="0"/>
        <v>72.25433526011561</v>
      </c>
      <c r="AD26" s="18">
        <f t="shared" si="2"/>
        <v>433.52601156069363</v>
      </c>
      <c r="AE26" s="45"/>
    </row>
    <row r="27" spans="2:33" hidden="1" x14ac:dyDescent="0.25">
      <c r="B27" s="21" t="s">
        <v>40</v>
      </c>
      <c r="C27" s="26">
        <v>929</v>
      </c>
      <c r="D27" s="82" t="s">
        <v>54</v>
      </c>
      <c r="E27" s="82" t="s">
        <v>54</v>
      </c>
      <c r="F27" s="82" t="s">
        <v>54</v>
      </c>
      <c r="G27" s="82" t="s">
        <v>54</v>
      </c>
      <c r="H27" s="82" t="s">
        <v>54</v>
      </c>
      <c r="I27" s="82" t="s">
        <v>54</v>
      </c>
      <c r="J27" s="82" t="s">
        <v>54</v>
      </c>
      <c r="K27" s="82" t="s">
        <v>54</v>
      </c>
      <c r="L27" s="82" t="s">
        <v>54</v>
      </c>
      <c r="M27" s="82">
        <v>1</v>
      </c>
      <c r="N27" s="82"/>
      <c r="O27" s="82"/>
      <c r="P27" s="82"/>
      <c r="Q27" s="82"/>
      <c r="R27" s="82">
        <v>2</v>
      </c>
      <c r="S27" s="82"/>
      <c r="T27" s="82"/>
      <c r="U27" s="87"/>
      <c r="V27" s="82"/>
      <c r="W27" s="77"/>
      <c r="X27" s="77"/>
      <c r="Y27" s="83"/>
      <c r="Z27" s="77"/>
      <c r="AA27" s="79"/>
      <c r="AB27" s="80">
        <f t="shared" si="1"/>
        <v>1</v>
      </c>
      <c r="AC27" s="81">
        <f t="shared" si="0"/>
        <v>107.64262648008611</v>
      </c>
      <c r="AD27" s="41">
        <f t="shared" si="2"/>
        <v>107.64262648008611</v>
      </c>
      <c r="AE27" s="43"/>
    </row>
    <row r="28" spans="2:33" hidden="1" x14ac:dyDescent="0.25">
      <c r="B28" s="24" t="s">
        <v>41</v>
      </c>
      <c r="C28" s="70">
        <v>4783</v>
      </c>
      <c r="D28" s="82">
        <v>1</v>
      </c>
      <c r="E28" s="82">
        <v>4</v>
      </c>
      <c r="F28" s="82">
        <v>1</v>
      </c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>
        <v>1</v>
      </c>
      <c r="S28" s="82"/>
      <c r="T28" s="82"/>
      <c r="U28" s="87"/>
      <c r="V28" s="82"/>
      <c r="W28" s="77"/>
      <c r="X28" s="77"/>
      <c r="Y28" s="83"/>
      <c r="Z28" s="77">
        <v>1</v>
      </c>
      <c r="AA28" s="79"/>
      <c r="AB28" s="80">
        <f t="shared" si="1"/>
        <v>6</v>
      </c>
      <c r="AC28" s="81">
        <f t="shared" si="0"/>
        <v>20.907380305247752</v>
      </c>
      <c r="AD28" s="18">
        <f t="shared" si="2"/>
        <v>125.44428183148651</v>
      </c>
      <c r="AE28" s="44"/>
    </row>
    <row r="29" spans="2:33" x14ac:dyDescent="0.25">
      <c r="B29" s="22" t="s">
        <v>42</v>
      </c>
      <c r="C29" s="69">
        <v>3090</v>
      </c>
      <c r="D29" s="82" t="s">
        <v>54</v>
      </c>
      <c r="E29" s="82" t="s">
        <v>54</v>
      </c>
      <c r="F29" s="82" t="s">
        <v>54</v>
      </c>
      <c r="G29" s="82">
        <v>1</v>
      </c>
      <c r="H29" s="82" t="s">
        <v>54</v>
      </c>
      <c r="I29" s="82" t="s">
        <v>54</v>
      </c>
      <c r="J29" s="82">
        <v>1</v>
      </c>
      <c r="K29" s="82"/>
      <c r="L29" s="82"/>
      <c r="M29" s="82"/>
      <c r="N29" s="82"/>
      <c r="O29" s="82">
        <v>1</v>
      </c>
      <c r="P29" s="82"/>
      <c r="Q29" s="82"/>
      <c r="R29" s="82"/>
      <c r="S29" s="82"/>
      <c r="T29" s="82"/>
      <c r="U29" s="87"/>
      <c r="V29" s="82"/>
      <c r="W29" s="77">
        <v>1</v>
      </c>
      <c r="X29" s="77"/>
      <c r="Y29" s="83"/>
      <c r="Z29" s="77"/>
      <c r="AA29" s="79"/>
      <c r="AB29" s="80">
        <f t="shared" si="1"/>
        <v>3</v>
      </c>
      <c r="AC29" s="81">
        <f t="shared" si="0"/>
        <v>32.362459546925564</v>
      </c>
      <c r="AD29" s="39">
        <f t="shared" si="2"/>
        <v>97.087378640776691</v>
      </c>
      <c r="AE29" s="43"/>
      <c r="AG29">
        <f>SUM(D29:AA29)</f>
        <v>4</v>
      </c>
    </row>
    <row r="30" spans="2:33" hidden="1" x14ac:dyDescent="0.25">
      <c r="B30" s="24" t="s">
        <v>43</v>
      </c>
      <c r="C30" s="70">
        <v>11042</v>
      </c>
      <c r="D30" s="82">
        <v>4</v>
      </c>
      <c r="E30" s="82">
        <v>3</v>
      </c>
      <c r="F30" s="82">
        <v>3</v>
      </c>
      <c r="G30" s="82">
        <v>1</v>
      </c>
      <c r="H30" s="82" t="s">
        <v>54</v>
      </c>
      <c r="I30" s="82">
        <v>1</v>
      </c>
      <c r="J30" s="82">
        <v>5</v>
      </c>
      <c r="K30" s="82">
        <v>4</v>
      </c>
      <c r="L30" s="82">
        <v>1</v>
      </c>
      <c r="M30" s="82">
        <v>2</v>
      </c>
      <c r="N30" s="82">
        <v>2</v>
      </c>
      <c r="O30" s="82"/>
      <c r="P30" s="100">
        <v>1</v>
      </c>
      <c r="Q30" s="82"/>
      <c r="R30" s="82">
        <v>2</v>
      </c>
      <c r="S30" s="82"/>
      <c r="T30" s="82">
        <v>3</v>
      </c>
      <c r="U30" s="87"/>
      <c r="V30" s="82"/>
      <c r="W30" s="77"/>
      <c r="X30" s="77">
        <v>1</v>
      </c>
      <c r="Y30" s="83"/>
      <c r="Z30" s="77"/>
      <c r="AA30" s="79"/>
      <c r="AB30" s="80">
        <f t="shared" si="1"/>
        <v>27</v>
      </c>
      <c r="AC30" s="81">
        <f t="shared" si="0"/>
        <v>9.0563303749320774</v>
      </c>
      <c r="AD30" s="18">
        <f t="shared" si="2"/>
        <v>244.52092012316609</v>
      </c>
      <c r="AE30" s="45"/>
    </row>
    <row r="31" spans="2:33" x14ac:dyDescent="0.25">
      <c r="B31" s="22" t="s">
        <v>44</v>
      </c>
      <c r="C31" s="69">
        <v>1992</v>
      </c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7"/>
      <c r="V31" s="82"/>
      <c r="W31" s="77"/>
      <c r="X31" s="77"/>
      <c r="Y31" s="83"/>
      <c r="Z31" s="77"/>
      <c r="AA31" s="79"/>
      <c r="AB31" s="80">
        <f t="shared" si="1"/>
        <v>0</v>
      </c>
      <c r="AC31" s="81">
        <f t="shared" si="0"/>
        <v>50.200803212851405</v>
      </c>
      <c r="AD31" s="39">
        <f t="shared" si="2"/>
        <v>0</v>
      </c>
      <c r="AE31" s="42"/>
      <c r="AG31">
        <f>SUM(D31:AA31)</f>
        <v>0</v>
      </c>
    </row>
    <row r="32" spans="2:33" hidden="1" x14ac:dyDescent="0.25">
      <c r="B32" s="22" t="s">
        <v>45</v>
      </c>
      <c r="C32" s="69">
        <v>7850</v>
      </c>
      <c r="D32" s="82">
        <v>1</v>
      </c>
      <c r="E32" s="82" t="s">
        <v>54</v>
      </c>
      <c r="F32" s="82">
        <v>2</v>
      </c>
      <c r="G32" s="82"/>
      <c r="H32" s="82"/>
      <c r="I32" s="82"/>
      <c r="J32" s="82"/>
      <c r="K32" s="82"/>
      <c r="L32" s="82"/>
      <c r="M32" s="82"/>
      <c r="N32" s="82"/>
      <c r="O32" s="82"/>
      <c r="P32" s="82">
        <v>1</v>
      </c>
      <c r="Q32" s="82"/>
      <c r="R32" s="82"/>
      <c r="S32" s="82"/>
      <c r="T32" s="82"/>
      <c r="U32" s="87"/>
      <c r="V32" s="82"/>
      <c r="W32" s="77">
        <v>1</v>
      </c>
      <c r="X32" s="77"/>
      <c r="Y32" s="83"/>
      <c r="Z32" s="77">
        <v>1</v>
      </c>
      <c r="AA32" s="79"/>
      <c r="AB32" s="80">
        <f t="shared" si="1"/>
        <v>4</v>
      </c>
      <c r="AC32" s="81">
        <f t="shared" si="0"/>
        <v>12.738853503184714</v>
      </c>
      <c r="AD32" s="39">
        <f t="shared" si="2"/>
        <v>50.955414012738856</v>
      </c>
      <c r="AE32" s="44"/>
    </row>
    <row r="33" spans="1:33" hidden="1" x14ac:dyDescent="0.25">
      <c r="B33" s="21" t="s">
        <v>46</v>
      </c>
      <c r="C33" s="26">
        <v>2061</v>
      </c>
      <c r="D33" s="82">
        <v>2</v>
      </c>
      <c r="E33" s="82" t="s">
        <v>54</v>
      </c>
      <c r="F33" s="82" t="s">
        <v>54</v>
      </c>
      <c r="G33" s="82">
        <v>2</v>
      </c>
      <c r="H33" s="82" t="s">
        <v>54</v>
      </c>
      <c r="I33" s="82" t="s">
        <v>54</v>
      </c>
      <c r="J33" s="82">
        <v>1</v>
      </c>
      <c r="K33" s="82">
        <v>4</v>
      </c>
      <c r="L33" s="82"/>
      <c r="M33" s="82"/>
      <c r="N33" s="82">
        <v>4</v>
      </c>
      <c r="O33" s="82"/>
      <c r="P33" s="82">
        <v>1</v>
      </c>
      <c r="Q33" s="82"/>
      <c r="R33" s="82">
        <v>3</v>
      </c>
      <c r="S33" s="82"/>
      <c r="T33" s="82">
        <v>2</v>
      </c>
      <c r="U33" s="87">
        <v>3</v>
      </c>
      <c r="V33" s="82"/>
      <c r="W33" s="77"/>
      <c r="X33" s="77">
        <v>4</v>
      </c>
      <c r="Y33" s="83">
        <v>5</v>
      </c>
      <c r="Z33" s="77">
        <v>1</v>
      </c>
      <c r="AA33" s="79">
        <v>6</v>
      </c>
      <c r="AB33" s="80">
        <f t="shared" si="1"/>
        <v>14</v>
      </c>
      <c r="AC33" s="81">
        <f t="shared" si="0"/>
        <v>48.520135856380399</v>
      </c>
      <c r="AD33" s="41">
        <f t="shared" si="2"/>
        <v>679.28190198932555</v>
      </c>
      <c r="AE33" s="45"/>
    </row>
    <row r="34" spans="1:33" hidden="1" x14ac:dyDescent="0.25">
      <c r="B34" s="24" t="s">
        <v>47</v>
      </c>
      <c r="C34" s="70">
        <v>115995</v>
      </c>
      <c r="D34" s="82">
        <v>66</v>
      </c>
      <c r="E34" s="82">
        <v>64</v>
      </c>
      <c r="F34" s="82">
        <v>87</v>
      </c>
      <c r="G34" s="82">
        <v>70</v>
      </c>
      <c r="H34" s="82">
        <v>9</v>
      </c>
      <c r="I34" s="82">
        <v>52</v>
      </c>
      <c r="J34" s="82">
        <v>69</v>
      </c>
      <c r="K34" s="82">
        <v>58</v>
      </c>
      <c r="L34" s="82">
        <v>47</v>
      </c>
      <c r="M34" s="82">
        <v>26</v>
      </c>
      <c r="N34" s="82">
        <v>31</v>
      </c>
      <c r="O34" s="82">
        <v>1</v>
      </c>
      <c r="P34" s="82">
        <v>11</v>
      </c>
      <c r="Q34" s="82">
        <v>15</v>
      </c>
      <c r="R34" s="82">
        <v>16</v>
      </c>
      <c r="S34" s="82">
        <v>3</v>
      </c>
      <c r="T34" s="82">
        <v>15</v>
      </c>
      <c r="U34" s="87">
        <v>7</v>
      </c>
      <c r="V34" s="82"/>
      <c r="W34" s="77">
        <v>3</v>
      </c>
      <c r="X34" s="77">
        <v>4</v>
      </c>
      <c r="Y34" s="83">
        <v>10</v>
      </c>
      <c r="Z34" s="77">
        <v>6</v>
      </c>
      <c r="AA34" s="79">
        <v>5</v>
      </c>
      <c r="AB34" s="80">
        <f t="shared" si="1"/>
        <v>606</v>
      </c>
      <c r="AC34" s="81">
        <f t="shared" si="0"/>
        <v>0.86210612526401997</v>
      </c>
      <c r="AD34" s="18">
        <f t="shared" si="2"/>
        <v>522.43631190999611</v>
      </c>
      <c r="AE34" s="45"/>
    </row>
    <row r="35" spans="1:33" hidden="1" x14ac:dyDescent="0.25">
      <c r="B35" s="21" t="s">
        <v>48</v>
      </c>
      <c r="C35" s="26">
        <v>868</v>
      </c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7">
        <v>1</v>
      </c>
      <c r="O35" s="82"/>
      <c r="P35" s="82"/>
      <c r="Q35" s="82"/>
      <c r="R35" s="82"/>
      <c r="S35" s="82"/>
      <c r="T35" s="82"/>
      <c r="U35" s="87"/>
      <c r="V35" s="82"/>
      <c r="W35" s="77"/>
      <c r="X35" s="77"/>
      <c r="Y35" s="83"/>
      <c r="Z35" s="77"/>
      <c r="AA35" s="79"/>
      <c r="AB35" s="80">
        <f t="shared" si="1"/>
        <v>1</v>
      </c>
      <c r="AC35" s="81">
        <f t="shared" si="0"/>
        <v>115.2073732718894</v>
      </c>
      <c r="AD35" s="41">
        <f t="shared" si="2"/>
        <v>115.2073732718894</v>
      </c>
      <c r="AE35" s="43"/>
    </row>
    <row r="36" spans="1:33" hidden="1" x14ac:dyDescent="0.25">
      <c r="B36" s="24" t="s">
        <v>49</v>
      </c>
      <c r="C36" s="70">
        <v>3264</v>
      </c>
      <c r="D36" s="82" t="s">
        <v>54</v>
      </c>
      <c r="E36" s="82">
        <v>2</v>
      </c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7"/>
      <c r="V36" s="82"/>
      <c r="W36" s="77"/>
      <c r="X36" s="77"/>
      <c r="Y36" s="83"/>
      <c r="Z36" s="77"/>
      <c r="AA36" s="79"/>
      <c r="AB36" s="80">
        <f t="shared" si="1"/>
        <v>2</v>
      </c>
      <c r="AC36" s="81">
        <f t="shared" si="0"/>
        <v>30.637254901960784</v>
      </c>
      <c r="AD36" s="18">
        <f t="shared" si="2"/>
        <v>61.274509803921568</v>
      </c>
      <c r="AE36" s="43"/>
    </row>
    <row r="37" spans="1:33" hidden="1" x14ac:dyDescent="0.25">
      <c r="B37" s="24" t="s">
        <v>50</v>
      </c>
      <c r="C37" s="70">
        <v>16726</v>
      </c>
      <c r="D37" s="82">
        <v>11</v>
      </c>
      <c r="E37" s="82">
        <v>7</v>
      </c>
      <c r="F37" s="82">
        <v>18</v>
      </c>
      <c r="G37" s="82">
        <v>4</v>
      </c>
      <c r="H37" s="82">
        <v>2</v>
      </c>
      <c r="I37" s="82" t="s">
        <v>54</v>
      </c>
      <c r="J37" s="82">
        <v>13</v>
      </c>
      <c r="K37" s="82">
        <v>5</v>
      </c>
      <c r="L37" s="82">
        <v>5</v>
      </c>
      <c r="M37" s="82">
        <v>7</v>
      </c>
      <c r="N37" s="82">
        <v>11</v>
      </c>
      <c r="O37" s="82">
        <v>1</v>
      </c>
      <c r="P37" s="82">
        <v>1</v>
      </c>
      <c r="Q37" s="82">
        <v>3</v>
      </c>
      <c r="R37" s="82">
        <v>1</v>
      </c>
      <c r="S37" s="101">
        <v>4</v>
      </c>
      <c r="T37" s="82">
        <v>1</v>
      </c>
      <c r="U37" s="87">
        <v>3</v>
      </c>
      <c r="V37" s="82"/>
      <c r="W37" s="77">
        <v>1</v>
      </c>
      <c r="X37" s="77">
        <v>2</v>
      </c>
      <c r="Y37" s="83"/>
      <c r="Z37" s="77">
        <v>3</v>
      </c>
      <c r="AA37" s="79">
        <v>2</v>
      </c>
      <c r="AB37" s="80">
        <f t="shared" si="1"/>
        <v>88</v>
      </c>
      <c r="AC37" s="81">
        <f t="shared" si="0"/>
        <v>5.9787157718522064</v>
      </c>
      <c r="AD37" s="18">
        <f t="shared" si="2"/>
        <v>526.1269879229942</v>
      </c>
      <c r="AE37" s="45"/>
    </row>
    <row r="38" spans="1:33" ht="15.75" thickBot="1" x14ac:dyDescent="0.3">
      <c r="A38" s="64"/>
      <c r="B38" s="25" t="s">
        <v>51</v>
      </c>
      <c r="C38" s="69">
        <v>1227</v>
      </c>
      <c r="D38" s="82" t="s">
        <v>54</v>
      </c>
      <c r="E38" s="82">
        <v>1</v>
      </c>
      <c r="F38" s="82" t="s">
        <v>54</v>
      </c>
      <c r="G38" s="82" t="s">
        <v>54</v>
      </c>
      <c r="H38" s="82">
        <v>1</v>
      </c>
      <c r="I38" s="82" t="s">
        <v>54</v>
      </c>
      <c r="J38" s="82" t="s">
        <v>54</v>
      </c>
      <c r="K38" s="82">
        <v>1</v>
      </c>
      <c r="L38" s="82"/>
      <c r="M38" s="82"/>
      <c r="N38" s="82"/>
      <c r="O38" s="82"/>
      <c r="P38" s="82"/>
      <c r="Q38" s="82"/>
      <c r="R38" s="82"/>
      <c r="S38" s="82"/>
      <c r="T38" s="82"/>
      <c r="U38" s="87"/>
      <c r="V38" s="82"/>
      <c r="W38" s="77"/>
      <c r="X38" s="77"/>
      <c r="Y38" s="83"/>
      <c r="Z38" s="77"/>
      <c r="AA38" s="88"/>
      <c r="AB38" s="80">
        <f t="shared" si="1"/>
        <v>3</v>
      </c>
      <c r="AC38" s="81">
        <f t="shared" si="0"/>
        <v>81.499592502037487</v>
      </c>
      <c r="AD38" s="39">
        <f t="shared" si="2"/>
        <v>244.49877750611245</v>
      </c>
      <c r="AE38" s="43"/>
      <c r="AG38">
        <f>SUM(D38:AA38)</f>
        <v>3</v>
      </c>
    </row>
    <row r="39" spans="1:33" hidden="1" x14ac:dyDescent="0.25">
      <c r="B39" s="21" t="s">
        <v>52</v>
      </c>
      <c r="C39" s="26">
        <v>4063</v>
      </c>
      <c r="D39" s="82">
        <v>3</v>
      </c>
      <c r="E39" s="82" t="s">
        <v>54</v>
      </c>
      <c r="F39" s="82" t="s">
        <v>54</v>
      </c>
      <c r="G39" s="82">
        <v>9</v>
      </c>
      <c r="H39" s="82" t="s">
        <v>54</v>
      </c>
      <c r="I39" s="82" t="s">
        <v>54</v>
      </c>
      <c r="J39" s="82">
        <v>2</v>
      </c>
      <c r="K39" s="82">
        <v>1</v>
      </c>
      <c r="L39" s="82" t="s">
        <v>54</v>
      </c>
      <c r="M39" s="82">
        <v>1</v>
      </c>
      <c r="N39" s="89">
        <v>1</v>
      </c>
      <c r="O39" s="87"/>
      <c r="P39" s="87"/>
      <c r="Q39" s="87"/>
      <c r="R39" s="87"/>
      <c r="S39" s="87"/>
      <c r="T39" s="87"/>
      <c r="U39" s="87"/>
      <c r="V39" s="87"/>
      <c r="W39" s="87"/>
      <c r="X39" s="77">
        <v>1</v>
      </c>
      <c r="Y39" s="90"/>
      <c r="Z39" s="82"/>
      <c r="AA39" s="88"/>
      <c r="AB39" s="80">
        <f t="shared" si="1"/>
        <v>17</v>
      </c>
      <c r="AC39" s="81">
        <f t="shared" si="0"/>
        <v>24.61235540241201</v>
      </c>
      <c r="AD39" s="41">
        <f t="shared" si="2"/>
        <v>418.41004184100416</v>
      </c>
      <c r="AE39" s="45"/>
    </row>
    <row r="40" spans="1:33" ht="15.75" hidden="1" thickBot="1" x14ac:dyDescent="0.3">
      <c r="A40" s="64"/>
      <c r="B40" s="32" t="s">
        <v>53</v>
      </c>
      <c r="C40" s="33" t="s">
        <v>54</v>
      </c>
      <c r="D40" s="66">
        <v>4</v>
      </c>
      <c r="E40" s="66">
        <v>4</v>
      </c>
      <c r="F40" s="66">
        <v>18</v>
      </c>
      <c r="G40" s="66" t="s">
        <v>54</v>
      </c>
      <c r="H40" s="66" t="s">
        <v>54</v>
      </c>
      <c r="I40" s="66" t="s">
        <v>54</v>
      </c>
      <c r="J40" s="66" t="s">
        <v>54</v>
      </c>
      <c r="K40" s="66" t="s">
        <v>54</v>
      </c>
      <c r="L40" s="66">
        <v>4</v>
      </c>
      <c r="M40" s="66">
        <v>8</v>
      </c>
      <c r="N40" s="35">
        <v>4</v>
      </c>
      <c r="O40" s="35"/>
      <c r="P40" s="35"/>
      <c r="Q40" s="35"/>
      <c r="R40" s="35"/>
      <c r="S40" s="35"/>
      <c r="T40" s="35"/>
      <c r="U40" s="103"/>
      <c r="V40" s="35"/>
      <c r="W40" s="36"/>
      <c r="X40" s="36"/>
      <c r="Y40" s="62"/>
      <c r="Z40" s="34"/>
      <c r="AA40" s="60"/>
      <c r="AB40" s="97">
        <f t="shared" si="1"/>
        <v>42</v>
      </c>
      <c r="AC40" s="61" t="s">
        <v>54</v>
      </c>
      <c r="AD40" s="37" t="s">
        <v>54</v>
      </c>
      <c r="AE40" s="38"/>
    </row>
    <row r="41" spans="1:33" ht="20.25" thickTop="1" thickBot="1" x14ac:dyDescent="0.35">
      <c r="B41" s="29" t="s">
        <v>55</v>
      </c>
      <c r="C41" s="46">
        <f>SUM(C4:C39)</f>
        <v>281945</v>
      </c>
      <c r="D41" s="91">
        <f t="shared" ref="D41:M41" si="3">SUM(D4:D40)</f>
        <v>133</v>
      </c>
      <c r="E41" s="91">
        <f t="shared" ref="E41" si="4">SUM(E4:E40)</f>
        <v>150</v>
      </c>
      <c r="F41" s="91">
        <f t="shared" ref="F41" si="5">SUM(F4:F40)</f>
        <v>179</v>
      </c>
      <c r="G41" s="91">
        <f t="shared" ref="G41" si="6">SUM(G4:G40)</f>
        <v>125</v>
      </c>
      <c r="H41" s="91">
        <f t="shared" si="3"/>
        <v>25</v>
      </c>
      <c r="I41" s="91">
        <f t="shared" si="3"/>
        <v>60</v>
      </c>
      <c r="J41" s="91">
        <f t="shared" si="3"/>
        <v>131</v>
      </c>
      <c r="K41" s="91">
        <f t="shared" si="3"/>
        <v>102</v>
      </c>
      <c r="L41" s="91">
        <f t="shared" si="3"/>
        <v>73</v>
      </c>
      <c r="M41" s="91">
        <f t="shared" si="3"/>
        <v>63</v>
      </c>
      <c r="N41" s="91">
        <f t="shared" ref="N41:AA41" si="7">SUM(N4:N40)</f>
        <v>66</v>
      </c>
      <c r="O41" s="91">
        <f t="shared" si="7"/>
        <v>3</v>
      </c>
      <c r="P41" s="91">
        <f t="shared" si="7"/>
        <v>21</v>
      </c>
      <c r="Q41" s="91">
        <f t="shared" si="7"/>
        <v>29</v>
      </c>
      <c r="R41" s="91">
        <f t="shared" si="7"/>
        <v>32</v>
      </c>
      <c r="S41" s="91">
        <f t="shared" si="7"/>
        <v>12</v>
      </c>
      <c r="T41" s="91">
        <f t="shared" si="7"/>
        <v>22</v>
      </c>
      <c r="U41" s="92">
        <f t="shared" si="7"/>
        <v>23</v>
      </c>
      <c r="V41" s="91">
        <f t="shared" si="7"/>
        <v>0</v>
      </c>
      <c r="W41" s="91">
        <f t="shared" si="7"/>
        <v>11</v>
      </c>
      <c r="X41" s="91">
        <f t="shared" si="7"/>
        <v>16</v>
      </c>
      <c r="Y41" s="93">
        <f t="shared" si="7"/>
        <v>17</v>
      </c>
      <c r="Z41" s="94">
        <f t="shared" si="7"/>
        <v>13</v>
      </c>
      <c r="AA41" s="95">
        <f t="shared" si="7"/>
        <v>17</v>
      </c>
      <c r="AB41" s="104">
        <f t="shared" si="1"/>
        <v>1160</v>
      </c>
      <c r="AC41" s="96">
        <f>100000/C41</f>
        <v>0.35467910408058312</v>
      </c>
      <c r="AD41" s="28">
        <f t="shared" si="2"/>
        <v>411.42776073347642</v>
      </c>
      <c r="AE41" s="109"/>
    </row>
    <row r="42" spans="1:33" ht="15.75" thickTop="1" x14ac:dyDescent="0.25">
      <c r="AG42">
        <f>SUM(AG4:AG40)</f>
        <v>33</v>
      </c>
    </row>
    <row r="43" spans="1:33" x14ac:dyDescent="0.25">
      <c r="B43" s="30" t="s">
        <v>77</v>
      </c>
    </row>
    <row r="44" spans="1:33" x14ac:dyDescent="0.25">
      <c r="B44" s="30" t="s">
        <v>76</v>
      </c>
    </row>
    <row r="45" spans="1:33" ht="15.75" thickBot="1" x14ac:dyDescent="0.3"/>
    <row r="46" spans="1:33" x14ac:dyDescent="0.25">
      <c r="B46" s="47" t="s">
        <v>57</v>
      </c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9"/>
    </row>
    <row r="47" spans="1:33" x14ac:dyDescent="0.25"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2"/>
    </row>
    <row r="48" spans="1:33" x14ac:dyDescent="0.25">
      <c r="B48" s="50" t="s">
        <v>58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2"/>
    </row>
    <row r="49" spans="2:15" x14ac:dyDescent="0.25">
      <c r="B49" s="50" t="s">
        <v>69</v>
      </c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2"/>
    </row>
    <row r="50" spans="2:15" x14ac:dyDescent="0.25"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2"/>
    </row>
    <row r="51" spans="2:15" x14ac:dyDescent="0.25">
      <c r="B51" s="50" t="s">
        <v>60</v>
      </c>
      <c r="C51" s="53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2"/>
    </row>
    <row r="52" spans="2:15" x14ac:dyDescent="0.25">
      <c r="B52" s="50" t="s">
        <v>61</v>
      </c>
      <c r="C52" s="54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2"/>
    </row>
    <row r="53" spans="2:15" x14ac:dyDescent="0.25">
      <c r="B53" s="50" t="s">
        <v>59</v>
      </c>
      <c r="C53" s="55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2"/>
    </row>
    <row r="54" spans="2:15" x14ac:dyDescent="0.25">
      <c r="B54" s="50" t="s">
        <v>62</v>
      </c>
      <c r="C54" s="73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2"/>
    </row>
    <row r="55" spans="2:15" ht="15.75" thickBot="1" x14ac:dyDescent="0.3">
      <c r="B55" s="56" t="s">
        <v>54</v>
      </c>
      <c r="C55" s="72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8"/>
    </row>
    <row r="58" spans="2:15" x14ac:dyDescent="0.25">
      <c r="B58" s="22" t="s">
        <v>18</v>
      </c>
      <c r="C58" s="110">
        <v>2</v>
      </c>
    </row>
    <row r="59" spans="2:15" x14ac:dyDescent="0.25">
      <c r="B59" s="22" t="s">
        <v>25</v>
      </c>
      <c r="C59" s="110">
        <v>2</v>
      </c>
    </row>
    <row r="60" spans="2:15" x14ac:dyDescent="0.25">
      <c r="B60" s="22" t="s">
        <v>32</v>
      </c>
      <c r="C60" s="110">
        <v>17</v>
      </c>
    </row>
    <row r="61" spans="2:15" x14ac:dyDescent="0.25">
      <c r="B61" s="22" t="s">
        <v>37</v>
      </c>
      <c r="C61" s="110">
        <v>5</v>
      </c>
    </row>
    <row r="62" spans="2:15" x14ac:dyDescent="0.25">
      <c r="B62" s="22" t="s">
        <v>42</v>
      </c>
      <c r="C62" s="110">
        <v>4</v>
      </c>
    </row>
    <row r="63" spans="2:15" x14ac:dyDescent="0.25">
      <c r="B63" s="22" t="s">
        <v>44</v>
      </c>
      <c r="C63" s="110">
        <v>0</v>
      </c>
    </row>
    <row r="64" spans="2:15" x14ac:dyDescent="0.25">
      <c r="B64" s="22" t="s">
        <v>51</v>
      </c>
      <c r="C64" s="110">
        <v>3</v>
      </c>
    </row>
    <row r="65" spans="2:2" x14ac:dyDescent="0.25">
      <c r="B65" s="30" t="s">
        <v>54</v>
      </c>
    </row>
  </sheetData>
  <conditionalFormatting sqref="AD4:AD41">
    <cfRule type="cellIs" dxfId="7" priority="1" operator="greaterThan">
      <formula>150</formula>
    </cfRule>
    <cfRule type="cellIs" dxfId="6" priority="2" operator="between">
      <formula>50</formula>
      <formula>149.9</formula>
    </cfRule>
    <cfRule type="cellIs" dxfId="5" priority="4" operator="lessThan">
      <formula>25</formula>
    </cfRule>
  </conditionalFormatting>
  <conditionalFormatting sqref="AD1:AD1048576">
    <cfRule type="cellIs" dxfId="4" priority="3" operator="between">
      <formula>25</formula>
      <formula>49.9</formula>
    </cfRule>
  </conditionalFormatting>
  <pageMargins left="0.70866141732283472" right="0.70866141732283472" top="0.74803149606299213" bottom="0.74803149606299213" header="0.31496062992125984" footer="0.31496062992125984"/>
  <pageSetup paperSize="8" scale="8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010B0-D639-4298-9FA9-78F78B07D333}">
  <dimension ref="A2:BE55"/>
  <sheetViews>
    <sheetView topLeftCell="A22" workbookViewId="0">
      <selection activeCell="F19" sqref="F19"/>
    </sheetView>
  </sheetViews>
  <sheetFormatPr defaultRowHeight="15" x14ac:dyDescent="0.25"/>
  <cols>
    <col min="2" max="2" width="21.140625" style="30" customWidth="1"/>
    <col min="3" max="3" width="16" style="30" customWidth="1"/>
    <col min="4" max="17" width="7.7109375" style="30" customWidth="1"/>
    <col min="18" max="30" width="7.7109375" style="30" hidden="1" customWidth="1"/>
    <col min="31" max="31" width="12.7109375" style="30" customWidth="1"/>
    <col min="32" max="32" width="21.85546875" style="27" customWidth="1"/>
    <col min="33" max="33" width="21" style="30" customWidth="1"/>
    <col min="34" max="34" width="14.5703125" style="31" customWidth="1"/>
  </cols>
  <sheetData>
    <row r="2" spans="1:57" s="8" customFormat="1" ht="60.75" thickBot="1" x14ac:dyDescent="0.3">
      <c r="B2" s="9"/>
      <c r="C2" s="9"/>
      <c r="D2" s="9">
        <v>1</v>
      </c>
      <c r="E2" s="9">
        <v>2</v>
      </c>
      <c r="F2" s="9">
        <v>3</v>
      </c>
      <c r="G2" s="9">
        <v>4</v>
      </c>
      <c r="H2" s="9">
        <v>5</v>
      </c>
      <c r="I2" s="9">
        <v>6</v>
      </c>
      <c r="J2" s="9">
        <v>7</v>
      </c>
      <c r="K2" s="9">
        <v>8</v>
      </c>
      <c r="L2" s="9">
        <v>9</v>
      </c>
      <c r="M2" s="9">
        <v>10</v>
      </c>
      <c r="N2" s="9">
        <v>11</v>
      </c>
      <c r="O2" s="9">
        <v>12</v>
      </c>
      <c r="P2" s="9">
        <v>13</v>
      </c>
      <c r="Q2" s="9">
        <v>14</v>
      </c>
      <c r="R2" s="9" t="s">
        <v>54</v>
      </c>
      <c r="S2" s="9" t="s">
        <v>54</v>
      </c>
      <c r="T2" s="9" t="s">
        <v>54</v>
      </c>
      <c r="U2" s="9" t="s">
        <v>54</v>
      </c>
      <c r="V2" s="9" t="s">
        <v>54</v>
      </c>
      <c r="W2" s="9" t="s">
        <v>54</v>
      </c>
      <c r="X2" s="9" t="s">
        <v>54</v>
      </c>
      <c r="Y2" s="9" t="s">
        <v>54</v>
      </c>
      <c r="Z2" s="9">
        <v>15</v>
      </c>
      <c r="AA2" s="9">
        <v>15</v>
      </c>
      <c r="AB2" s="9">
        <v>15</v>
      </c>
      <c r="AC2" s="9">
        <v>15</v>
      </c>
      <c r="AD2" s="9">
        <v>16</v>
      </c>
      <c r="AE2" s="9"/>
      <c r="AF2" s="105" t="s">
        <v>73</v>
      </c>
      <c r="AG2" s="98" t="s">
        <v>70</v>
      </c>
      <c r="AH2" s="98" t="s">
        <v>68</v>
      </c>
    </row>
    <row r="3" spans="1:57" s="16" customFormat="1" ht="64.5" thickTop="1" thickBot="1" x14ac:dyDescent="0.3">
      <c r="A3" s="10"/>
      <c r="B3" s="11" t="s">
        <v>0</v>
      </c>
      <c r="C3" s="67" t="s">
        <v>1</v>
      </c>
      <c r="D3" s="108" t="s">
        <v>88</v>
      </c>
      <c r="E3" s="108" t="s">
        <v>89</v>
      </c>
      <c r="F3" s="108" t="s">
        <v>90</v>
      </c>
      <c r="G3" s="108" t="s">
        <v>80</v>
      </c>
      <c r="H3" s="108" t="s">
        <v>79</v>
      </c>
      <c r="I3" s="108" t="s">
        <v>78</v>
      </c>
      <c r="J3" s="108" t="s">
        <v>75</v>
      </c>
      <c r="K3" s="59" t="s">
        <v>72</v>
      </c>
      <c r="L3" s="59" t="s">
        <v>71</v>
      </c>
      <c r="M3" s="59" t="s">
        <v>67</v>
      </c>
      <c r="N3" s="59" t="s">
        <v>66</v>
      </c>
      <c r="O3" s="59" t="s">
        <v>65</v>
      </c>
      <c r="P3" s="59" t="s">
        <v>2</v>
      </c>
      <c r="Q3" s="12" t="s">
        <v>3</v>
      </c>
      <c r="R3" s="13" t="s">
        <v>4</v>
      </c>
      <c r="S3" s="12" t="s">
        <v>5</v>
      </c>
      <c r="T3" s="12" t="s">
        <v>6</v>
      </c>
      <c r="U3" s="12" t="s">
        <v>7</v>
      </c>
      <c r="V3" s="12" t="s">
        <v>8</v>
      </c>
      <c r="W3" s="12" t="s">
        <v>9</v>
      </c>
      <c r="X3" s="14" t="s">
        <v>10</v>
      </c>
      <c r="Y3" s="12" t="s">
        <v>11</v>
      </c>
      <c r="Z3" s="12" t="s">
        <v>12</v>
      </c>
      <c r="AA3" s="12" t="s">
        <v>13</v>
      </c>
      <c r="AB3" s="12" t="s">
        <v>14</v>
      </c>
      <c r="AC3" s="12" t="s">
        <v>15</v>
      </c>
      <c r="AD3" s="74" t="s">
        <v>16</v>
      </c>
      <c r="AE3" s="106" t="s">
        <v>74</v>
      </c>
      <c r="AF3" s="63" t="s">
        <v>63</v>
      </c>
      <c r="AG3" s="15" t="s">
        <v>64</v>
      </c>
      <c r="AH3" s="15" t="s">
        <v>56</v>
      </c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5.75" thickTop="1" x14ac:dyDescent="0.25">
      <c r="B4" s="17" t="s">
        <v>17</v>
      </c>
      <c r="C4" s="68">
        <v>8160</v>
      </c>
      <c r="D4" s="133">
        <v>2</v>
      </c>
      <c r="E4" s="133">
        <v>7</v>
      </c>
      <c r="F4" s="133">
        <v>1</v>
      </c>
      <c r="G4" s="133">
        <v>3</v>
      </c>
      <c r="H4" s="133">
        <v>4</v>
      </c>
      <c r="I4" s="133">
        <v>5</v>
      </c>
      <c r="J4" s="133">
        <v>1</v>
      </c>
      <c r="K4" s="133">
        <v>2</v>
      </c>
      <c r="L4" s="133" t="s">
        <v>54</v>
      </c>
      <c r="M4" s="133">
        <v>11</v>
      </c>
      <c r="N4" s="133">
        <v>4</v>
      </c>
      <c r="O4" s="133">
        <v>3</v>
      </c>
      <c r="P4" s="133">
        <v>2</v>
      </c>
      <c r="Q4" s="134">
        <v>1</v>
      </c>
      <c r="R4" s="134"/>
      <c r="S4" s="134"/>
      <c r="T4" s="134">
        <v>4</v>
      </c>
      <c r="U4" s="134">
        <v>2</v>
      </c>
      <c r="V4" s="134">
        <v>1</v>
      </c>
      <c r="W4" s="134"/>
      <c r="X4" s="135"/>
      <c r="Y4" s="134"/>
      <c r="Z4" s="134">
        <v>1</v>
      </c>
      <c r="AA4" s="134"/>
      <c r="AB4" s="136">
        <v>1</v>
      </c>
      <c r="AC4" s="134"/>
      <c r="AD4" s="137">
        <v>2</v>
      </c>
      <c r="AE4" s="138">
        <f>SUM(D4:Q4)</f>
        <v>46</v>
      </c>
      <c r="AF4" s="139">
        <f t="shared" ref="AF4:AF39" si="0">100000/C4</f>
        <v>12.254901960784315</v>
      </c>
      <c r="AG4" s="18">
        <f>AF4*AE4</f>
        <v>563.72549019607845</v>
      </c>
      <c r="AH4" s="71"/>
    </row>
    <row r="5" spans="1:57" x14ac:dyDescent="0.25">
      <c r="B5" s="22" t="s">
        <v>18</v>
      </c>
      <c r="C5" s="69">
        <v>1706</v>
      </c>
      <c r="D5" s="140">
        <v>1</v>
      </c>
      <c r="E5" s="140"/>
      <c r="F5" s="140">
        <v>1</v>
      </c>
      <c r="G5" s="140">
        <v>1</v>
      </c>
      <c r="H5" s="140">
        <v>1</v>
      </c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1"/>
      <c r="U5" s="140"/>
      <c r="V5" s="140"/>
      <c r="W5" s="140"/>
      <c r="X5" s="142"/>
      <c r="Y5" s="140"/>
      <c r="Z5" s="134"/>
      <c r="AA5" s="134"/>
      <c r="AB5" s="143"/>
      <c r="AC5" s="144"/>
      <c r="AD5" s="137"/>
      <c r="AE5" s="138">
        <f t="shared" ref="AE5:AE41" si="1">SUM(D5:Q5)</f>
        <v>4</v>
      </c>
      <c r="AF5" s="139">
        <f t="shared" si="0"/>
        <v>58.61664712778429</v>
      </c>
      <c r="AG5" s="39">
        <f t="shared" ref="AG5:AG41" si="2">AF5*AE5</f>
        <v>234.46658851113716</v>
      </c>
      <c r="AH5" s="45"/>
    </row>
    <row r="6" spans="1:57" x14ac:dyDescent="0.25">
      <c r="B6" s="19" t="s">
        <v>19</v>
      </c>
      <c r="C6" s="26">
        <v>707</v>
      </c>
      <c r="D6" s="145" t="s">
        <v>54</v>
      </c>
      <c r="E6" s="145">
        <v>1</v>
      </c>
      <c r="F6" s="145">
        <v>1</v>
      </c>
      <c r="G6" s="145" t="s">
        <v>54</v>
      </c>
      <c r="H6" s="145" t="s">
        <v>54</v>
      </c>
      <c r="I6" s="145">
        <v>1</v>
      </c>
      <c r="J6" s="145">
        <v>1</v>
      </c>
      <c r="K6" s="145" t="s">
        <v>54</v>
      </c>
      <c r="L6" s="145" t="s">
        <v>54</v>
      </c>
      <c r="M6" s="145">
        <v>1</v>
      </c>
      <c r="N6" s="145">
        <v>5</v>
      </c>
      <c r="O6" s="145"/>
      <c r="P6" s="145"/>
      <c r="Q6" s="145">
        <v>1</v>
      </c>
      <c r="R6" s="141"/>
      <c r="S6" s="145"/>
      <c r="T6" s="145"/>
      <c r="U6" s="145"/>
      <c r="V6" s="145"/>
      <c r="W6" s="145"/>
      <c r="X6" s="146"/>
      <c r="Y6" s="145"/>
      <c r="Z6" s="147"/>
      <c r="AA6" s="134"/>
      <c r="AB6" s="148"/>
      <c r="AC6" s="134"/>
      <c r="AD6" s="137"/>
      <c r="AE6" s="138">
        <f t="shared" si="1"/>
        <v>11</v>
      </c>
      <c r="AF6" s="139">
        <f t="shared" si="0"/>
        <v>141.44271570014143</v>
      </c>
      <c r="AG6" s="41">
        <f t="shared" si="2"/>
        <v>1555.8698727015558</v>
      </c>
      <c r="AH6" s="75"/>
    </row>
    <row r="7" spans="1:57" x14ac:dyDescent="0.25">
      <c r="B7" s="40" t="s">
        <v>20</v>
      </c>
      <c r="C7" s="69">
        <v>2907</v>
      </c>
      <c r="D7" s="145" t="s">
        <v>54</v>
      </c>
      <c r="E7" s="145">
        <v>1</v>
      </c>
      <c r="F7" s="145">
        <v>2</v>
      </c>
      <c r="G7" s="145" t="s">
        <v>54</v>
      </c>
      <c r="H7" s="145" t="s">
        <v>54</v>
      </c>
      <c r="I7" s="145" t="s">
        <v>54</v>
      </c>
      <c r="J7" s="145" t="s">
        <v>54</v>
      </c>
      <c r="K7" s="145" t="s">
        <v>54</v>
      </c>
      <c r="L7" s="145" t="s">
        <v>54</v>
      </c>
      <c r="M7" s="145">
        <v>1</v>
      </c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6"/>
      <c r="Y7" s="145"/>
      <c r="Z7" s="147"/>
      <c r="AA7" s="134"/>
      <c r="AB7" s="148"/>
      <c r="AC7" s="134"/>
      <c r="AD7" s="137"/>
      <c r="AE7" s="138">
        <f t="shared" si="1"/>
        <v>4</v>
      </c>
      <c r="AF7" s="139">
        <f t="shared" si="0"/>
        <v>34.399724802201582</v>
      </c>
      <c r="AG7" s="39">
        <f t="shared" si="2"/>
        <v>137.59889920880633</v>
      </c>
      <c r="AH7" s="149"/>
    </row>
    <row r="8" spans="1:57" x14ac:dyDescent="0.25">
      <c r="B8" s="20" t="s">
        <v>21</v>
      </c>
      <c r="C8" s="70">
        <v>10692</v>
      </c>
      <c r="D8" s="145">
        <v>1</v>
      </c>
      <c r="E8" s="145">
        <v>7</v>
      </c>
      <c r="F8" s="145">
        <v>6</v>
      </c>
      <c r="G8" s="145">
        <v>4</v>
      </c>
      <c r="H8" s="145">
        <v>9</v>
      </c>
      <c r="I8" s="145">
        <v>1</v>
      </c>
      <c r="J8" s="145" t="s">
        <v>54</v>
      </c>
      <c r="K8" s="145">
        <v>1</v>
      </c>
      <c r="L8" s="145">
        <v>2</v>
      </c>
      <c r="M8" s="145">
        <v>3</v>
      </c>
      <c r="N8" s="145">
        <v>3</v>
      </c>
      <c r="O8" s="145" t="s">
        <v>54</v>
      </c>
      <c r="P8" s="145">
        <v>1</v>
      </c>
      <c r="Q8" s="145"/>
      <c r="R8" s="145"/>
      <c r="S8" s="145"/>
      <c r="T8" s="145"/>
      <c r="U8" s="145"/>
      <c r="V8" s="145"/>
      <c r="W8" s="145"/>
      <c r="X8" s="146">
        <v>1</v>
      </c>
      <c r="Y8" s="145"/>
      <c r="Z8" s="147">
        <v>1</v>
      </c>
      <c r="AA8" s="134"/>
      <c r="AB8" s="148"/>
      <c r="AC8" s="134"/>
      <c r="AD8" s="137"/>
      <c r="AE8" s="138">
        <f t="shared" si="1"/>
        <v>38</v>
      </c>
      <c r="AF8" s="139">
        <f t="shared" si="0"/>
        <v>9.3527871305649075</v>
      </c>
      <c r="AG8" s="18">
        <f t="shared" si="2"/>
        <v>355.40591096146647</v>
      </c>
      <c r="AH8" s="75"/>
    </row>
    <row r="9" spans="1:57" x14ac:dyDescent="0.25">
      <c r="B9" s="19" t="s">
        <v>22</v>
      </c>
      <c r="C9" s="26">
        <v>3131</v>
      </c>
      <c r="D9" s="145" t="s">
        <v>54</v>
      </c>
      <c r="E9" s="145">
        <v>1</v>
      </c>
      <c r="F9" s="145">
        <v>2</v>
      </c>
      <c r="G9" s="145">
        <v>2</v>
      </c>
      <c r="H9" s="145">
        <v>1</v>
      </c>
      <c r="I9" s="145" t="s">
        <v>54</v>
      </c>
      <c r="J9" s="145">
        <v>3</v>
      </c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6"/>
      <c r="Y9" s="145"/>
      <c r="Z9" s="147"/>
      <c r="AA9" s="134"/>
      <c r="AB9" s="148"/>
      <c r="AC9" s="134"/>
      <c r="AD9" s="137"/>
      <c r="AE9" s="138">
        <f t="shared" si="1"/>
        <v>9</v>
      </c>
      <c r="AF9" s="139">
        <f t="shared" si="0"/>
        <v>31.938677738741617</v>
      </c>
      <c r="AG9" s="41">
        <f t="shared" si="2"/>
        <v>287.44809964867454</v>
      </c>
      <c r="AH9" s="75"/>
    </row>
    <row r="10" spans="1:57" x14ac:dyDescent="0.25">
      <c r="B10" s="20" t="s">
        <v>23</v>
      </c>
      <c r="C10" s="70">
        <v>7312</v>
      </c>
      <c r="D10" s="145">
        <v>3</v>
      </c>
      <c r="E10" s="145">
        <v>1</v>
      </c>
      <c r="F10" s="145">
        <v>2</v>
      </c>
      <c r="G10" s="145">
        <v>3</v>
      </c>
      <c r="H10" s="145">
        <v>4</v>
      </c>
      <c r="I10" s="145">
        <v>5</v>
      </c>
      <c r="J10" s="145">
        <v>4</v>
      </c>
      <c r="K10" s="145">
        <v>1</v>
      </c>
      <c r="L10" s="145" t="s">
        <v>54</v>
      </c>
      <c r="M10" s="145">
        <v>1</v>
      </c>
      <c r="N10" s="145">
        <v>1</v>
      </c>
      <c r="O10" s="145">
        <v>3</v>
      </c>
      <c r="P10" s="145"/>
      <c r="Q10" s="145">
        <v>1</v>
      </c>
      <c r="R10" s="145"/>
      <c r="S10" s="145">
        <v>1</v>
      </c>
      <c r="T10" s="145"/>
      <c r="U10" s="145"/>
      <c r="V10" s="145"/>
      <c r="W10" s="145"/>
      <c r="X10" s="146"/>
      <c r="Y10" s="145"/>
      <c r="Z10" s="147"/>
      <c r="AA10" s="134"/>
      <c r="AB10" s="148"/>
      <c r="AC10" s="134"/>
      <c r="AD10" s="137">
        <v>1</v>
      </c>
      <c r="AE10" s="138">
        <f t="shared" si="1"/>
        <v>29</v>
      </c>
      <c r="AF10" s="139">
        <f t="shared" si="0"/>
        <v>13.676148796498905</v>
      </c>
      <c r="AG10" s="18">
        <f t="shared" si="2"/>
        <v>396.60831509846827</v>
      </c>
      <c r="AH10" s="75"/>
    </row>
    <row r="11" spans="1:57" x14ac:dyDescent="0.25">
      <c r="B11" s="21" t="s">
        <v>24</v>
      </c>
      <c r="C11" s="26">
        <v>5437</v>
      </c>
      <c r="D11" s="140">
        <v>1</v>
      </c>
      <c r="E11" s="140"/>
      <c r="F11" s="140">
        <v>5</v>
      </c>
      <c r="G11" s="140">
        <v>3</v>
      </c>
      <c r="H11" s="140">
        <v>1</v>
      </c>
      <c r="I11" s="140">
        <v>1</v>
      </c>
      <c r="J11" s="140">
        <v>12</v>
      </c>
      <c r="K11" s="140" t="s">
        <v>54</v>
      </c>
      <c r="L11" s="140">
        <v>5</v>
      </c>
      <c r="M11" s="140">
        <v>1</v>
      </c>
      <c r="N11" s="140">
        <v>1</v>
      </c>
      <c r="O11" s="140">
        <v>1</v>
      </c>
      <c r="P11" s="140"/>
      <c r="Q11" s="140">
        <v>1</v>
      </c>
      <c r="R11" s="140"/>
      <c r="S11" s="140">
        <v>1</v>
      </c>
      <c r="T11" s="140"/>
      <c r="U11" s="140"/>
      <c r="V11" s="140"/>
      <c r="W11" s="140"/>
      <c r="X11" s="142"/>
      <c r="Y11" s="140"/>
      <c r="Z11" s="134">
        <v>1</v>
      </c>
      <c r="AA11" s="134">
        <v>1</v>
      </c>
      <c r="AB11" s="143">
        <v>1</v>
      </c>
      <c r="AC11" s="134"/>
      <c r="AD11" s="137">
        <v>1</v>
      </c>
      <c r="AE11" s="138">
        <f t="shared" si="1"/>
        <v>32</v>
      </c>
      <c r="AF11" s="139">
        <f t="shared" si="0"/>
        <v>18.392495861688431</v>
      </c>
      <c r="AG11" s="41">
        <f t="shared" si="2"/>
        <v>588.55986757402979</v>
      </c>
      <c r="AH11" s="45"/>
    </row>
    <row r="12" spans="1:57" x14ac:dyDescent="0.25">
      <c r="B12" s="22" t="s">
        <v>25</v>
      </c>
      <c r="C12" s="69">
        <v>2440</v>
      </c>
      <c r="D12" s="140" t="s">
        <v>54</v>
      </c>
      <c r="E12" s="140">
        <v>2</v>
      </c>
      <c r="F12" s="140">
        <v>1</v>
      </c>
      <c r="G12" s="140" t="s">
        <v>54</v>
      </c>
      <c r="H12" s="140">
        <v>1</v>
      </c>
      <c r="I12" s="140" t="s">
        <v>54</v>
      </c>
      <c r="J12" s="140" t="s">
        <v>54</v>
      </c>
      <c r="K12" s="140" t="s">
        <v>54</v>
      </c>
      <c r="L12" s="140" t="s">
        <v>54</v>
      </c>
      <c r="M12" s="140">
        <v>1</v>
      </c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2"/>
      <c r="Y12" s="140"/>
      <c r="Z12" s="134"/>
      <c r="AA12" s="134"/>
      <c r="AB12" s="143"/>
      <c r="AC12" s="134"/>
      <c r="AD12" s="137"/>
      <c r="AE12" s="138">
        <f t="shared" si="1"/>
        <v>5</v>
      </c>
      <c r="AF12" s="139">
        <f t="shared" si="0"/>
        <v>40.983606557377051</v>
      </c>
      <c r="AG12" s="39">
        <f t="shared" si="2"/>
        <v>204.91803278688525</v>
      </c>
      <c r="AH12" s="45"/>
    </row>
    <row r="13" spans="1:57" x14ac:dyDescent="0.25">
      <c r="B13" s="21" t="s">
        <v>26</v>
      </c>
      <c r="C13" s="26">
        <v>1395</v>
      </c>
      <c r="D13" s="140" t="s">
        <v>54</v>
      </c>
      <c r="E13" s="140"/>
      <c r="F13" s="140"/>
      <c r="G13" s="140">
        <v>1</v>
      </c>
      <c r="H13" s="140" t="s">
        <v>54</v>
      </c>
      <c r="I13" s="140">
        <v>1</v>
      </c>
      <c r="J13" s="140" t="s">
        <v>54</v>
      </c>
      <c r="K13" s="140" t="s">
        <v>54</v>
      </c>
      <c r="L13" s="140" t="s">
        <v>54</v>
      </c>
      <c r="M13" s="140">
        <v>1</v>
      </c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2"/>
      <c r="Y13" s="140"/>
      <c r="Z13" s="134"/>
      <c r="AA13" s="134"/>
      <c r="AB13" s="143"/>
      <c r="AC13" s="134"/>
      <c r="AD13" s="137"/>
      <c r="AE13" s="138">
        <f t="shared" si="1"/>
        <v>3</v>
      </c>
      <c r="AF13" s="139">
        <f t="shared" si="0"/>
        <v>71.68458781362007</v>
      </c>
      <c r="AG13" s="41">
        <f t="shared" si="2"/>
        <v>215.05376344086022</v>
      </c>
      <c r="AH13" s="43"/>
    </row>
    <row r="14" spans="1:57" x14ac:dyDescent="0.25">
      <c r="A14" s="64"/>
      <c r="B14" s="23" t="s">
        <v>27</v>
      </c>
      <c r="C14" s="70">
        <v>5309</v>
      </c>
      <c r="D14" s="140" t="s">
        <v>54</v>
      </c>
      <c r="E14" s="140">
        <v>3</v>
      </c>
      <c r="F14" s="140"/>
      <c r="G14" s="140">
        <v>4</v>
      </c>
      <c r="H14" s="140">
        <v>2</v>
      </c>
      <c r="I14" s="140">
        <v>3</v>
      </c>
      <c r="J14" s="140" t="s">
        <v>54</v>
      </c>
      <c r="K14" s="140" t="s">
        <v>54</v>
      </c>
      <c r="L14" s="140" t="s">
        <v>54</v>
      </c>
      <c r="M14" s="140">
        <v>1</v>
      </c>
      <c r="N14" s="140"/>
      <c r="O14" s="140"/>
      <c r="P14" s="140"/>
      <c r="Q14" s="140"/>
      <c r="R14" s="140"/>
      <c r="S14" s="140"/>
      <c r="T14" s="140"/>
      <c r="U14" s="140"/>
      <c r="V14" s="140">
        <v>1</v>
      </c>
      <c r="W14" s="140"/>
      <c r="X14" s="142">
        <v>1</v>
      </c>
      <c r="Y14" s="140"/>
      <c r="Z14" s="134"/>
      <c r="AA14" s="134"/>
      <c r="AB14" s="143"/>
      <c r="AC14" s="134"/>
      <c r="AD14" s="137"/>
      <c r="AE14" s="138">
        <f t="shared" si="1"/>
        <v>13</v>
      </c>
      <c r="AF14" s="139">
        <f t="shared" si="0"/>
        <v>18.835938971557731</v>
      </c>
      <c r="AG14" s="18">
        <f t="shared" si="2"/>
        <v>244.86720663025051</v>
      </c>
      <c r="AH14" s="45"/>
    </row>
    <row r="15" spans="1:57" x14ac:dyDescent="0.25">
      <c r="B15" s="24" t="s">
        <v>28</v>
      </c>
      <c r="C15" s="70">
        <v>11021</v>
      </c>
      <c r="D15" s="140">
        <v>3</v>
      </c>
      <c r="E15" s="140">
        <v>4</v>
      </c>
      <c r="F15" s="140">
        <v>4</v>
      </c>
      <c r="G15" s="140">
        <v>4</v>
      </c>
      <c r="H15" s="140">
        <v>9</v>
      </c>
      <c r="I15" s="140">
        <v>11</v>
      </c>
      <c r="J15" s="140">
        <v>8</v>
      </c>
      <c r="K15" s="140">
        <v>2</v>
      </c>
      <c r="L15" s="140" t="s">
        <v>54</v>
      </c>
      <c r="M15" s="140">
        <v>4</v>
      </c>
      <c r="N15" s="140">
        <v>3</v>
      </c>
      <c r="O15" s="140">
        <v>6</v>
      </c>
      <c r="P15" s="140">
        <v>2</v>
      </c>
      <c r="Q15" s="140"/>
      <c r="R15" s="140"/>
      <c r="S15" s="140">
        <v>2</v>
      </c>
      <c r="T15" s="140">
        <v>3</v>
      </c>
      <c r="U15" s="140"/>
      <c r="V15" s="140">
        <v>2</v>
      </c>
      <c r="W15" s="140">
        <v>1</v>
      </c>
      <c r="X15" s="142">
        <v>3</v>
      </c>
      <c r="Y15" s="140"/>
      <c r="Z15" s="134"/>
      <c r="AA15" s="134">
        <v>1</v>
      </c>
      <c r="AB15" s="143"/>
      <c r="AC15" s="134"/>
      <c r="AD15" s="137"/>
      <c r="AE15" s="138">
        <f t="shared" si="1"/>
        <v>60</v>
      </c>
      <c r="AF15" s="139">
        <f t="shared" si="0"/>
        <v>9.0735867888576358</v>
      </c>
      <c r="AG15" s="18">
        <f t="shared" si="2"/>
        <v>544.41520733145819</v>
      </c>
      <c r="AH15" s="45"/>
    </row>
    <row r="16" spans="1:57" x14ac:dyDescent="0.25">
      <c r="B16" s="24" t="s">
        <v>29</v>
      </c>
      <c r="C16" s="70">
        <v>1919</v>
      </c>
      <c r="D16" s="134" t="s">
        <v>54</v>
      </c>
      <c r="E16" s="134"/>
      <c r="F16" s="134">
        <v>1</v>
      </c>
      <c r="G16" s="134">
        <v>1</v>
      </c>
      <c r="H16" s="134">
        <v>1</v>
      </c>
      <c r="I16" s="134">
        <v>1</v>
      </c>
      <c r="J16" s="134">
        <v>1</v>
      </c>
      <c r="K16" s="134"/>
      <c r="L16" s="134"/>
      <c r="M16" s="134"/>
      <c r="N16" s="134"/>
      <c r="O16" s="134"/>
      <c r="P16" s="134"/>
      <c r="Q16" s="140"/>
      <c r="R16" s="140"/>
      <c r="S16" s="140"/>
      <c r="T16" s="140"/>
      <c r="U16" s="140"/>
      <c r="V16" s="140"/>
      <c r="W16" s="140"/>
      <c r="X16" s="142">
        <v>1</v>
      </c>
      <c r="Y16" s="140"/>
      <c r="Z16" s="134"/>
      <c r="AA16" s="134"/>
      <c r="AB16" s="143"/>
      <c r="AC16" s="134"/>
      <c r="AD16" s="137"/>
      <c r="AE16" s="138">
        <f t="shared" si="1"/>
        <v>5</v>
      </c>
      <c r="AF16" s="139">
        <f t="shared" si="0"/>
        <v>52.110474205315271</v>
      </c>
      <c r="AG16" s="18">
        <f t="shared" si="2"/>
        <v>260.55237102657634</v>
      </c>
      <c r="AH16" s="45"/>
    </row>
    <row r="17" spans="2:34" x14ac:dyDescent="0.25">
      <c r="B17" s="24" t="s">
        <v>30</v>
      </c>
      <c r="C17" s="70">
        <v>4564</v>
      </c>
      <c r="D17" s="140" t="s">
        <v>54</v>
      </c>
      <c r="E17" s="140">
        <v>1</v>
      </c>
      <c r="F17" s="140">
        <v>2</v>
      </c>
      <c r="G17" s="140" t="s">
        <v>54</v>
      </c>
      <c r="H17" s="140">
        <v>3</v>
      </c>
      <c r="I17" s="140">
        <v>3</v>
      </c>
      <c r="J17" s="140">
        <v>4</v>
      </c>
      <c r="K17" s="140">
        <v>3</v>
      </c>
      <c r="L17" s="140"/>
      <c r="M17" s="140"/>
      <c r="N17" s="140"/>
      <c r="O17" s="140"/>
      <c r="P17" s="140"/>
      <c r="Q17" s="140">
        <v>1</v>
      </c>
      <c r="R17" s="140"/>
      <c r="S17" s="140"/>
      <c r="T17" s="140"/>
      <c r="U17" s="140"/>
      <c r="V17" s="140"/>
      <c r="W17" s="140"/>
      <c r="X17" s="142">
        <v>1</v>
      </c>
      <c r="Y17" s="140"/>
      <c r="Z17" s="134">
        <v>1</v>
      </c>
      <c r="AA17" s="134"/>
      <c r="AB17" s="143"/>
      <c r="AC17" s="144"/>
      <c r="AD17" s="137"/>
      <c r="AE17" s="138">
        <f t="shared" si="1"/>
        <v>17</v>
      </c>
      <c r="AF17" s="139">
        <f t="shared" si="0"/>
        <v>21.910604732690622</v>
      </c>
      <c r="AG17" s="18">
        <f t="shared" si="2"/>
        <v>372.48028045574057</v>
      </c>
      <c r="AH17" s="45"/>
    </row>
    <row r="18" spans="2:34" x14ac:dyDescent="0.25">
      <c r="B18" s="24" t="s">
        <v>31</v>
      </c>
      <c r="C18" s="70">
        <v>4412</v>
      </c>
      <c r="D18" s="140">
        <v>1</v>
      </c>
      <c r="E18" s="140">
        <v>1</v>
      </c>
      <c r="F18" s="140">
        <v>2</v>
      </c>
      <c r="G18" s="140">
        <v>2</v>
      </c>
      <c r="H18" s="140">
        <v>1</v>
      </c>
      <c r="I18" s="140" t="s">
        <v>54</v>
      </c>
      <c r="J18" s="140">
        <v>1</v>
      </c>
      <c r="K18" s="140">
        <v>3</v>
      </c>
      <c r="L18" s="140" t="s">
        <v>54</v>
      </c>
      <c r="M18" s="140">
        <v>2</v>
      </c>
      <c r="N18" s="140">
        <v>1</v>
      </c>
      <c r="O18" s="140"/>
      <c r="P18" s="140"/>
      <c r="Q18" s="140"/>
      <c r="R18" s="140"/>
      <c r="S18" s="140"/>
      <c r="T18" s="140"/>
      <c r="U18" s="140"/>
      <c r="V18" s="140">
        <v>1</v>
      </c>
      <c r="W18" s="140"/>
      <c r="X18" s="142"/>
      <c r="Y18" s="140"/>
      <c r="Z18" s="134"/>
      <c r="AA18" s="134"/>
      <c r="AB18" s="143"/>
      <c r="AC18" s="134">
        <v>1</v>
      </c>
      <c r="AD18" s="137"/>
      <c r="AE18" s="138">
        <f t="shared" si="1"/>
        <v>14</v>
      </c>
      <c r="AF18" s="139">
        <f t="shared" si="0"/>
        <v>22.665457842248415</v>
      </c>
      <c r="AG18" s="18">
        <f t="shared" si="2"/>
        <v>317.31640979147778</v>
      </c>
      <c r="AH18" s="45"/>
    </row>
    <row r="19" spans="2:34" x14ac:dyDescent="0.25">
      <c r="B19" s="22" t="s">
        <v>32</v>
      </c>
      <c r="C19" s="69">
        <v>7030</v>
      </c>
      <c r="D19" s="140" t="s">
        <v>54</v>
      </c>
      <c r="E19" s="140">
        <v>3</v>
      </c>
      <c r="F19" s="140">
        <v>3</v>
      </c>
      <c r="G19" s="140" t="s">
        <v>54</v>
      </c>
      <c r="H19" s="140">
        <v>4</v>
      </c>
      <c r="I19" s="140">
        <v>5</v>
      </c>
      <c r="J19" s="140">
        <v>1</v>
      </c>
      <c r="K19" s="140" t="s">
        <v>54</v>
      </c>
      <c r="L19" s="140" t="s">
        <v>54</v>
      </c>
      <c r="M19" s="140" t="s">
        <v>54</v>
      </c>
      <c r="N19" s="140">
        <v>2</v>
      </c>
      <c r="O19" s="140" t="s">
        <v>54</v>
      </c>
      <c r="P19" s="140">
        <v>1</v>
      </c>
      <c r="Q19" s="140">
        <v>1</v>
      </c>
      <c r="R19" s="140"/>
      <c r="S19" s="140"/>
      <c r="T19" s="140">
        <v>1</v>
      </c>
      <c r="U19" s="140"/>
      <c r="V19" s="140"/>
      <c r="W19" s="140"/>
      <c r="X19" s="142"/>
      <c r="Y19" s="140"/>
      <c r="Z19" s="134"/>
      <c r="AA19" s="134">
        <v>2</v>
      </c>
      <c r="AB19" s="143"/>
      <c r="AC19" s="134"/>
      <c r="AD19" s="137"/>
      <c r="AE19" s="138">
        <f t="shared" si="1"/>
        <v>20</v>
      </c>
      <c r="AF19" s="139">
        <f t="shared" si="0"/>
        <v>14.22475106685633</v>
      </c>
      <c r="AG19" s="39">
        <f t="shared" si="2"/>
        <v>284.49502133712662</v>
      </c>
      <c r="AH19" s="45"/>
    </row>
    <row r="20" spans="2:34" x14ac:dyDescent="0.25">
      <c r="B20" s="21" t="s">
        <v>33</v>
      </c>
      <c r="C20" s="26">
        <v>893</v>
      </c>
      <c r="D20" s="140" t="s">
        <v>54</v>
      </c>
      <c r="E20" s="140"/>
      <c r="F20" s="140">
        <v>2</v>
      </c>
      <c r="G20" s="140">
        <v>1</v>
      </c>
      <c r="H20" s="140">
        <v>2</v>
      </c>
      <c r="I20" s="140">
        <v>2</v>
      </c>
      <c r="J20" s="140" t="s">
        <v>54</v>
      </c>
      <c r="K20" s="140" t="s">
        <v>54</v>
      </c>
      <c r="L20" s="140" t="s">
        <v>54</v>
      </c>
      <c r="M20" s="140">
        <v>1</v>
      </c>
      <c r="N20" s="140">
        <v>1</v>
      </c>
      <c r="O20" s="140"/>
      <c r="P20" s="140"/>
      <c r="Q20" s="140"/>
      <c r="R20" s="140"/>
      <c r="S20" s="140"/>
      <c r="T20" s="140"/>
      <c r="U20" s="140"/>
      <c r="V20" s="140"/>
      <c r="W20" s="140"/>
      <c r="X20" s="142"/>
      <c r="Y20" s="140"/>
      <c r="Z20" s="134"/>
      <c r="AA20" s="134"/>
      <c r="AB20" s="143"/>
      <c r="AC20" s="134"/>
      <c r="AD20" s="137"/>
      <c r="AE20" s="138">
        <f t="shared" si="1"/>
        <v>9</v>
      </c>
      <c r="AF20" s="139">
        <f t="shared" si="0"/>
        <v>111.98208286674132</v>
      </c>
      <c r="AG20" s="41">
        <f t="shared" si="2"/>
        <v>1007.8387458006719</v>
      </c>
      <c r="AH20" s="45"/>
    </row>
    <row r="21" spans="2:34" x14ac:dyDescent="0.25">
      <c r="B21" s="22" t="s">
        <v>34</v>
      </c>
      <c r="C21" s="69">
        <v>1275</v>
      </c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1"/>
      <c r="V21" s="140"/>
      <c r="W21" s="140"/>
      <c r="X21" s="142"/>
      <c r="Y21" s="140"/>
      <c r="Z21" s="134"/>
      <c r="AA21" s="134"/>
      <c r="AB21" s="143"/>
      <c r="AC21" s="134"/>
      <c r="AD21" s="137"/>
      <c r="AE21" s="138">
        <f t="shared" si="1"/>
        <v>0</v>
      </c>
      <c r="AF21" s="139">
        <f t="shared" si="0"/>
        <v>78.431372549019613</v>
      </c>
      <c r="AG21" s="39">
        <f t="shared" si="2"/>
        <v>0</v>
      </c>
      <c r="AH21" s="42"/>
    </row>
    <row r="22" spans="2:34" x14ac:dyDescent="0.25">
      <c r="B22" s="24" t="s">
        <v>35</v>
      </c>
      <c r="C22" s="70">
        <v>3721</v>
      </c>
      <c r="D22" s="140">
        <v>1</v>
      </c>
      <c r="E22" s="140">
        <v>1</v>
      </c>
      <c r="F22" s="140"/>
      <c r="G22" s="140" t="s">
        <v>54</v>
      </c>
      <c r="H22" s="140">
        <v>1</v>
      </c>
      <c r="I22" s="140">
        <v>2</v>
      </c>
      <c r="J22" s="140" t="s">
        <v>54</v>
      </c>
      <c r="K22" s="140" t="s">
        <v>54</v>
      </c>
      <c r="L22" s="140" t="s">
        <v>54</v>
      </c>
      <c r="M22" s="140">
        <v>2</v>
      </c>
      <c r="N22" s="140">
        <v>1</v>
      </c>
      <c r="O22" s="140">
        <v>1</v>
      </c>
      <c r="P22" s="140"/>
      <c r="Q22" s="140"/>
      <c r="R22" s="140"/>
      <c r="S22" s="140"/>
      <c r="T22" s="140"/>
      <c r="U22" s="140">
        <v>1</v>
      </c>
      <c r="V22" s="140"/>
      <c r="W22" s="140"/>
      <c r="X22" s="142"/>
      <c r="Y22" s="140"/>
      <c r="Z22" s="134">
        <v>1</v>
      </c>
      <c r="AA22" s="134"/>
      <c r="AB22" s="143"/>
      <c r="AC22" s="134"/>
      <c r="AD22" s="137"/>
      <c r="AE22" s="138">
        <f t="shared" si="1"/>
        <v>9</v>
      </c>
      <c r="AF22" s="139">
        <f t="shared" si="0"/>
        <v>26.874496103198066</v>
      </c>
      <c r="AG22" s="18">
        <f t="shared" si="2"/>
        <v>241.87046492878258</v>
      </c>
      <c r="AH22" s="45"/>
    </row>
    <row r="23" spans="2:34" x14ac:dyDescent="0.25">
      <c r="B23" s="22" t="s">
        <v>36</v>
      </c>
      <c r="C23" s="69">
        <v>7876</v>
      </c>
      <c r="D23" s="140" t="s">
        <v>54</v>
      </c>
      <c r="E23" s="140"/>
      <c r="F23" s="140">
        <v>2</v>
      </c>
      <c r="G23" s="140" t="s">
        <v>54</v>
      </c>
      <c r="H23" s="140" t="s">
        <v>54</v>
      </c>
      <c r="I23" s="140">
        <v>1</v>
      </c>
      <c r="J23" s="140" t="s">
        <v>54</v>
      </c>
      <c r="K23" s="140" t="s">
        <v>54</v>
      </c>
      <c r="L23" s="140" t="s">
        <v>54</v>
      </c>
      <c r="M23" s="140" t="s">
        <v>54</v>
      </c>
      <c r="N23" s="140">
        <v>1</v>
      </c>
      <c r="O23" s="140" t="s">
        <v>54</v>
      </c>
      <c r="P23" s="140">
        <v>1</v>
      </c>
      <c r="Q23" s="140"/>
      <c r="R23" s="140"/>
      <c r="S23" s="140"/>
      <c r="T23" s="140"/>
      <c r="U23" s="140"/>
      <c r="V23" s="140"/>
      <c r="W23" s="140"/>
      <c r="X23" s="142"/>
      <c r="Y23" s="140"/>
      <c r="Z23" s="134"/>
      <c r="AA23" s="134"/>
      <c r="AB23" s="143"/>
      <c r="AC23" s="134"/>
      <c r="AD23" s="137"/>
      <c r="AE23" s="138">
        <f t="shared" si="1"/>
        <v>5</v>
      </c>
      <c r="AF23" s="139">
        <f t="shared" si="0"/>
        <v>12.696800406297614</v>
      </c>
      <c r="AG23" s="39">
        <f t="shared" si="2"/>
        <v>63.484002031488068</v>
      </c>
      <c r="AH23" s="44"/>
    </row>
    <row r="24" spans="2:34" x14ac:dyDescent="0.25">
      <c r="B24" s="22" t="s">
        <v>37</v>
      </c>
      <c r="C24" s="69">
        <v>3600</v>
      </c>
      <c r="D24" s="140">
        <v>1</v>
      </c>
      <c r="E24" s="140">
        <v>2</v>
      </c>
      <c r="F24" s="140">
        <v>1</v>
      </c>
      <c r="G24" s="140">
        <v>1</v>
      </c>
      <c r="H24" s="140" t="s">
        <v>54</v>
      </c>
      <c r="I24" s="140" t="s">
        <v>54</v>
      </c>
      <c r="J24" s="140">
        <v>1</v>
      </c>
      <c r="K24" s="140">
        <v>1</v>
      </c>
      <c r="L24" s="140" t="s">
        <v>54</v>
      </c>
      <c r="M24" s="140" t="s">
        <v>54</v>
      </c>
      <c r="N24" s="140" t="s">
        <v>54</v>
      </c>
      <c r="O24" s="140" t="s">
        <v>54</v>
      </c>
      <c r="P24" s="140">
        <v>1</v>
      </c>
      <c r="Q24" s="140"/>
      <c r="R24" s="140"/>
      <c r="S24" s="140">
        <v>1</v>
      </c>
      <c r="T24" s="140"/>
      <c r="U24" s="140"/>
      <c r="V24" s="140"/>
      <c r="W24" s="140"/>
      <c r="X24" s="142"/>
      <c r="Y24" s="140"/>
      <c r="Z24" s="134"/>
      <c r="AA24" s="134"/>
      <c r="AB24" s="143"/>
      <c r="AC24" s="144"/>
      <c r="AD24" s="137"/>
      <c r="AE24" s="138">
        <f t="shared" si="1"/>
        <v>8</v>
      </c>
      <c r="AF24" s="139">
        <f t="shared" si="0"/>
        <v>27.777777777777779</v>
      </c>
      <c r="AG24" s="39">
        <f t="shared" si="2"/>
        <v>222.22222222222223</v>
      </c>
      <c r="AH24" s="45"/>
    </row>
    <row r="25" spans="2:34" x14ac:dyDescent="0.25">
      <c r="B25" s="24" t="s">
        <v>38</v>
      </c>
      <c r="C25" s="70">
        <v>11164</v>
      </c>
      <c r="D25" s="140">
        <v>2</v>
      </c>
      <c r="E25" s="140">
        <v>13</v>
      </c>
      <c r="F25" s="140">
        <v>8</v>
      </c>
      <c r="G25" s="140">
        <v>11</v>
      </c>
      <c r="H25" s="140">
        <v>19</v>
      </c>
      <c r="I25" s="140">
        <v>4</v>
      </c>
      <c r="J25" s="140">
        <v>1</v>
      </c>
      <c r="K25" s="140" t="s">
        <v>54</v>
      </c>
      <c r="L25" s="140" t="s">
        <v>54</v>
      </c>
      <c r="M25" s="140">
        <v>10</v>
      </c>
      <c r="N25" s="140">
        <v>6</v>
      </c>
      <c r="O25" s="140">
        <v>2</v>
      </c>
      <c r="P25" s="140">
        <v>10</v>
      </c>
      <c r="Q25" s="140">
        <v>6</v>
      </c>
      <c r="R25" s="140"/>
      <c r="S25" s="140">
        <v>1</v>
      </c>
      <c r="T25" s="140">
        <v>3</v>
      </c>
      <c r="U25" s="140">
        <v>4</v>
      </c>
      <c r="V25" s="140"/>
      <c r="W25" s="140"/>
      <c r="X25" s="142">
        <v>3</v>
      </c>
      <c r="Y25" s="140"/>
      <c r="Z25" s="134"/>
      <c r="AA25" s="134"/>
      <c r="AB25" s="143"/>
      <c r="AC25" s="134"/>
      <c r="AD25" s="137"/>
      <c r="AE25" s="138">
        <f t="shared" si="1"/>
        <v>92</v>
      </c>
      <c r="AF25" s="139">
        <f t="shared" si="0"/>
        <v>8.9573629523468288</v>
      </c>
      <c r="AG25" s="18">
        <f t="shared" si="2"/>
        <v>824.07739161590825</v>
      </c>
      <c r="AH25" s="45"/>
    </row>
    <row r="26" spans="2:34" x14ac:dyDescent="0.25">
      <c r="B26" s="24" t="s">
        <v>39</v>
      </c>
      <c r="C26" s="70">
        <v>1384</v>
      </c>
      <c r="D26" s="140" t="s">
        <v>54</v>
      </c>
      <c r="E26" s="140"/>
      <c r="F26" s="140"/>
      <c r="G26" s="140" t="s">
        <v>54</v>
      </c>
      <c r="H26" s="140">
        <v>2</v>
      </c>
      <c r="I26" s="140">
        <v>4</v>
      </c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2"/>
      <c r="Y26" s="140"/>
      <c r="Z26" s="134"/>
      <c r="AA26" s="134"/>
      <c r="AB26" s="143"/>
      <c r="AC26" s="144"/>
      <c r="AD26" s="137"/>
      <c r="AE26" s="138">
        <f t="shared" si="1"/>
        <v>6</v>
      </c>
      <c r="AF26" s="139">
        <f t="shared" si="0"/>
        <v>72.25433526011561</v>
      </c>
      <c r="AG26" s="18">
        <f t="shared" si="2"/>
        <v>433.52601156069363</v>
      </c>
      <c r="AH26" s="45"/>
    </row>
    <row r="27" spans="2:34" x14ac:dyDescent="0.25">
      <c r="B27" s="21" t="s">
        <v>40</v>
      </c>
      <c r="C27" s="26">
        <v>929</v>
      </c>
      <c r="D27" s="140" t="s">
        <v>54</v>
      </c>
      <c r="E27" s="140">
        <v>1</v>
      </c>
      <c r="F27" s="140"/>
      <c r="G27" s="140" t="s">
        <v>54</v>
      </c>
      <c r="H27" s="140" t="s">
        <v>54</v>
      </c>
      <c r="I27" s="140" t="s">
        <v>54</v>
      </c>
      <c r="J27" s="140" t="s">
        <v>54</v>
      </c>
      <c r="K27" s="140" t="s">
        <v>54</v>
      </c>
      <c r="L27" s="140" t="s">
        <v>54</v>
      </c>
      <c r="M27" s="140" t="s">
        <v>54</v>
      </c>
      <c r="N27" s="140" t="s">
        <v>54</v>
      </c>
      <c r="O27" s="140" t="s">
        <v>54</v>
      </c>
      <c r="P27" s="140">
        <v>1</v>
      </c>
      <c r="Q27" s="140"/>
      <c r="R27" s="140"/>
      <c r="S27" s="140"/>
      <c r="T27" s="140"/>
      <c r="U27" s="140">
        <v>2</v>
      </c>
      <c r="V27" s="140"/>
      <c r="W27" s="140"/>
      <c r="X27" s="142"/>
      <c r="Y27" s="140"/>
      <c r="Z27" s="134"/>
      <c r="AA27" s="134"/>
      <c r="AB27" s="143"/>
      <c r="AC27" s="134"/>
      <c r="AD27" s="137"/>
      <c r="AE27" s="138">
        <f t="shared" si="1"/>
        <v>2</v>
      </c>
      <c r="AF27" s="139">
        <f t="shared" si="0"/>
        <v>107.64262648008611</v>
      </c>
      <c r="AG27" s="41">
        <f t="shared" si="2"/>
        <v>215.28525296017222</v>
      </c>
      <c r="AH27" s="43"/>
    </row>
    <row r="28" spans="2:34" x14ac:dyDescent="0.25">
      <c r="B28" s="24" t="s">
        <v>41</v>
      </c>
      <c r="C28" s="70">
        <v>4783</v>
      </c>
      <c r="D28" s="140" t="s">
        <v>54</v>
      </c>
      <c r="E28" s="140">
        <v>2</v>
      </c>
      <c r="F28" s="140">
        <v>1</v>
      </c>
      <c r="G28" s="140">
        <v>1</v>
      </c>
      <c r="H28" s="140">
        <v>4</v>
      </c>
      <c r="I28" s="140">
        <v>1</v>
      </c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>
        <v>1</v>
      </c>
      <c r="V28" s="140"/>
      <c r="W28" s="140"/>
      <c r="X28" s="142"/>
      <c r="Y28" s="140"/>
      <c r="Z28" s="134"/>
      <c r="AA28" s="134"/>
      <c r="AB28" s="143"/>
      <c r="AC28" s="134">
        <v>1</v>
      </c>
      <c r="AD28" s="137"/>
      <c r="AE28" s="138">
        <f t="shared" si="1"/>
        <v>9</v>
      </c>
      <c r="AF28" s="139">
        <f t="shared" si="0"/>
        <v>20.907380305247752</v>
      </c>
      <c r="AG28" s="18">
        <f t="shared" si="2"/>
        <v>188.16642274722977</v>
      </c>
      <c r="AH28" s="45"/>
    </row>
    <row r="29" spans="2:34" x14ac:dyDescent="0.25">
      <c r="B29" s="22" t="s">
        <v>42</v>
      </c>
      <c r="C29" s="69">
        <v>3090</v>
      </c>
      <c r="D29" s="140" t="s">
        <v>54</v>
      </c>
      <c r="E29" s="140">
        <v>3</v>
      </c>
      <c r="F29" s="140">
        <v>1</v>
      </c>
      <c r="G29" s="140" t="s">
        <v>54</v>
      </c>
      <c r="H29" s="140" t="s">
        <v>54</v>
      </c>
      <c r="I29" s="140" t="s">
        <v>54</v>
      </c>
      <c r="J29" s="140">
        <v>1</v>
      </c>
      <c r="K29" s="140" t="s">
        <v>54</v>
      </c>
      <c r="L29" s="140" t="s">
        <v>54</v>
      </c>
      <c r="M29" s="140">
        <v>1</v>
      </c>
      <c r="N29" s="140"/>
      <c r="O29" s="140"/>
      <c r="P29" s="140"/>
      <c r="Q29" s="140"/>
      <c r="R29" s="140">
        <v>1</v>
      </c>
      <c r="S29" s="140"/>
      <c r="T29" s="140"/>
      <c r="U29" s="140"/>
      <c r="V29" s="140"/>
      <c r="W29" s="140"/>
      <c r="X29" s="142"/>
      <c r="Y29" s="140"/>
      <c r="Z29" s="134">
        <v>1</v>
      </c>
      <c r="AA29" s="134"/>
      <c r="AB29" s="143"/>
      <c r="AC29" s="134"/>
      <c r="AD29" s="137"/>
      <c r="AE29" s="138">
        <f t="shared" si="1"/>
        <v>6</v>
      </c>
      <c r="AF29" s="139">
        <f t="shared" si="0"/>
        <v>32.362459546925564</v>
      </c>
      <c r="AG29" s="39">
        <f t="shared" si="2"/>
        <v>194.17475728155338</v>
      </c>
      <c r="AH29" s="45"/>
    </row>
    <row r="30" spans="2:34" x14ac:dyDescent="0.25">
      <c r="B30" s="24" t="s">
        <v>43</v>
      </c>
      <c r="C30" s="70">
        <v>11042</v>
      </c>
      <c r="D30" s="140" t="s">
        <v>54</v>
      </c>
      <c r="E30" s="140">
        <v>12</v>
      </c>
      <c r="F30" s="140">
        <v>6</v>
      </c>
      <c r="G30" s="140">
        <v>4</v>
      </c>
      <c r="H30" s="140">
        <v>3</v>
      </c>
      <c r="I30" s="140">
        <v>3</v>
      </c>
      <c r="J30" s="140">
        <v>1</v>
      </c>
      <c r="K30" s="140" t="s">
        <v>54</v>
      </c>
      <c r="L30" s="140">
        <v>1</v>
      </c>
      <c r="M30" s="140">
        <v>5</v>
      </c>
      <c r="N30" s="140">
        <v>4</v>
      </c>
      <c r="O30" s="140">
        <v>1</v>
      </c>
      <c r="P30" s="140">
        <v>2</v>
      </c>
      <c r="Q30" s="140">
        <v>2</v>
      </c>
      <c r="R30" s="140"/>
      <c r="S30" s="141">
        <v>1</v>
      </c>
      <c r="T30" s="140"/>
      <c r="U30" s="140">
        <v>2</v>
      </c>
      <c r="V30" s="140"/>
      <c r="W30" s="140">
        <v>3</v>
      </c>
      <c r="X30" s="142"/>
      <c r="Y30" s="140"/>
      <c r="Z30" s="134"/>
      <c r="AA30" s="134">
        <v>1</v>
      </c>
      <c r="AB30" s="143"/>
      <c r="AC30" s="134"/>
      <c r="AD30" s="137"/>
      <c r="AE30" s="138">
        <f t="shared" si="1"/>
        <v>44</v>
      </c>
      <c r="AF30" s="139">
        <f t="shared" si="0"/>
        <v>9.0563303749320774</v>
      </c>
      <c r="AG30" s="18">
        <f t="shared" si="2"/>
        <v>398.47853649701142</v>
      </c>
      <c r="AH30" s="45"/>
    </row>
    <row r="31" spans="2:34" x14ac:dyDescent="0.25">
      <c r="B31" s="22" t="s">
        <v>44</v>
      </c>
      <c r="C31" s="69">
        <v>1992</v>
      </c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2"/>
      <c r="Y31" s="140"/>
      <c r="Z31" s="134"/>
      <c r="AA31" s="134"/>
      <c r="AB31" s="143"/>
      <c r="AC31" s="134"/>
      <c r="AD31" s="137"/>
      <c r="AE31" s="138">
        <f t="shared" si="1"/>
        <v>0</v>
      </c>
      <c r="AF31" s="139">
        <f t="shared" si="0"/>
        <v>50.200803212851405</v>
      </c>
      <c r="AG31" s="39">
        <f t="shared" si="2"/>
        <v>0</v>
      </c>
      <c r="AH31" s="42"/>
    </row>
    <row r="32" spans="2:34" x14ac:dyDescent="0.25">
      <c r="B32" s="22" t="s">
        <v>45</v>
      </c>
      <c r="C32" s="69">
        <v>7850</v>
      </c>
      <c r="D32" s="140">
        <v>1</v>
      </c>
      <c r="E32" s="140"/>
      <c r="F32" s="140"/>
      <c r="G32" s="140">
        <v>1</v>
      </c>
      <c r="H32" s="140" t="s">
        <v>54</v>
      </c>
      <c r="I32" s="140">
        <v>2</v>
      </c>
      <c r="J32" s="140"/>
      <c r="K32" s="140"/>
      <c r="L32" s="140"/>
      <c r="M32" s="140"/>
      <c r="N32" s="140"/>
      <c r="O32" s="140"/>
      <c r="P32" s="140"/>
      <c r="Q32" s="140"/>
      <c r="R32" s="140"/>
      <c r="S32" s="140">
        <v>1</v>
      </c>
      <c r="T32" s="140"/>
      <c r="U32" s="140"/>
      <c r="V32" s="140"/>
      <c r="W32" s="140"/>
      <c r="X32" s="142"/>
      <c r="Y32" s="140"/>
      <c r="Z32" s="134">
        <v>1</v>
      </c>
      <c r="AA32" s="134"/>
      <c r="AB32" s="143"/>
      <c r="AC32" s="134">
        <v>1</v>
      </c>
      <c r="AD32" s="137"/>
      <c r="AE32" s="138">
        <f t="shared" si="1"/>
        <v>4</v>
      </c>
      <c r="AF32" s="139">
        <f t="shared" si="0"/>
        <v>12.738853503184714</v>
      </c>
      <c r="AG32" s="39">
        <f t="shared" si="2"/>
        <v>50.955414012738856</v>
      </c>
      <c r="AH32" s="44"/>
    </row>
    <row r="33" spans="1:34" x14ac:dyDescent="0.25">
      <c r="B33" s="21" t="s">
        <v>46</v>
      </c>
      <c r="C33" s="26">
        <v>2061</v>
      </c>
      <c r="D33" s="140" t="s">
        <v>54</v>
      </c>
      <c r="E33" s="140"/>
      <c r="F33" s="140">
        <v>1</v>
      </c>
      <c r="G33" s="140">
        <v>2</v>
      </c>
      <c r="H33" s="140" t="s">
        <v>54</v>
      </c>
      <c r="I33" s="140" t="s">
        <v>54</v>
      </c>
      <c r="J33" s="140">
        <v>2</v>
      </c>
      <c r="K33" s="140" t="s">
        <v>54</v>
      </c>
      <c r="L33" s="140" t="s">
        <v>54</v>
      </c>
      <c r="M33" s="140">
        <v>1</v>
      </c>
      <c r="N33" s="140">
        <v>4</v>
      </c>
      <c r="O33" s="140"/>
      <c r="P33" s="140"/>
      <c r="Q33" s="140">
        <v>4</v>
      </c>
      <c r="R33" s="140"/>
      <c r="S33" s="140">
        <v>1</v>
      </c>
      <c r="T33" s="140"/>
      <c r="U33" s="140">
        <v>3</v>
      </c>
      <c r="V33" s="140"/>
      <c r="W33" s="140">
        <v>2</v>
      </c>
      <c r="X33" s="142">
        <v>3</v>
      </c>
      <c r="Y33" s="140"/>
      <c r="Z33" s="134"/>
      <c r="AA33" s="134">
        <v>4</v>
      </c>
      <c r="AB33" s="143">
        <v>5</v>
      </c>
      <c r="AC33" s="134">
        <v>1</v>
      </c>
      <c r="AD33" s="137">
        <v>6</v>
      </c>
      <c r="AE33" s="138">
        <f t="shared" si="1"/>
        <v>14</v>
      </c>
      <c r="AF33" s="139">
        <f t="shared" si="0"/>
        <v>48.520135856380399</v>
      </c>
      <c r="AG33" s="41">
        <f t="shared" si="2"/>
        <v>679.28190198932555</v>
      </c>
      <c r="AH33" s="45"/>
    </row>
    <row r="34" spans="1:34" x14ac:dyDescent="0.25">
      <c r="B34" s="24" t="s">
        <v>47</v>
      </c>
      <c r="C34" s="70">
        <v>115995</v>
      </c>
      <c r="D34" s="140">
        <v>14</v>
      </c>
      <c r="E34" s="140">
        <v>41</v>
      </c>
      <c r="F34" s="140">
        <v>56</v>
      </c>
      <c r="G34" s="140">
        <v>66</v>
      </c>
      <c r="H34" s="140">
        <v>64</v>
      </c>
      <c r="I34" s="140">
        <v>87</v>
      </c>
      <c r="J34" s="140">
        <v>70</v>
      </c>
      <c r="K34" s="140">
        <v>9</v>
      </c>
      <c r="L34" s="140">
        <v>52</v>
      </c>
      <c r="M34" s="140">
        <v>69</v>
      </c>
      <c r="N34" s="140">
        <v>58</v>
      </c>
      <c r="O34" s="140">
        <v>47</v>
      </c>
      <c r="P34" s="140">
        <v>26</v>
      </c>
      <c r="Q34" s="140">
        <v>31</v>
      </c>
      <c r="R34" s="140">
        <v>1</v>
      </c>
      <c r="S34" s="140">
        <v>11</v>
      </c>
      <c r="T34" s="140">
        <v>15</v>
      </c>
      <c r="U34" s="140">
        <v>16</v>
      </c>
      <c r="V34" s="140">
        <v>3</v>
      </c>
      <c r="W34" s="140">
        <v>15</v>
      </c>
      <c r="X34" s="142">
        <v>7</v>
      </c>
      <c r="Y34" s="140"/>
      <c r="Z34" s="134">
        <v>3</v>
      </c>
      <c r="AA34" s="134">
        <v>4</v>
      </c>
      <c r="AB34" s="143">
        <v>10</v>
      </c>
      <c r="AC34" s="134">
        <v>6</v>
      </c>
      <c r="AD34" s="137">
        <v>5</v>
      </c>
      <c r="AE34" s="138">
        <f t="shared" si="1"/>
        <v>690</v>
      </c>
      <c r="AF34" s="139">
        <f t="shared" si="0"/>
        <v>0.86210612526401997</v>
      </c>
      <c r="AG34" s="18">
        <f t="shared" si="2"/>
        <v>594.85322643217376</v>
      </c>
      <c r="AH34" s="45"/>
    </row>
    <row r="35" spans="1:34" x14ac:dyDescent="0.25">
      <c r="B35" s="21" t="s">
        <v>48</v>
      </c>
      <c r="C35" s="26">
        <v>868</v>
      </c>
      <c r="D35" s="140"/>
      <c r="E35" s="140"/>
      <c r="F35" s="140">
        <v>3</v>
      </c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2">
        <v>1</v>
      </c>
      <c r="R35" s="140"/>
      <c r="S35" s="140"/>
      <c r="T35" s="140"/>
      <c r="U35" s="140"/>
      <c r="V35" s="140"/>
      <c r="W35" s="140"/>
      <c r="X35" s="142"/>
      <c r="Y35" s="140"/>
      <c r="Z35" s="134"/>
      <c r="AA35" s="134"/>
      <c r="AB35" s="143"/>
      <c r="AC35" s="134"/>
      <c r="AD35" s="137"/>
      <c r="AE35" s="138">
        <f t="shared" si="1"/>
        <v>4</v>
      </c>
      <c r="AF35" s="139">
        <f t="shared" si="0"/>
        <v>115.2073732718894</v>
      </c>
      <c r="AG35" s="41">
        <f t="shared" si="2"/>
        <v>460.82949308755758</v>
      </c>
      <c r="AH35" s="45"/>
    </row>
    <row r="36" spans="1:34" x14ac:dyDescent="0.25">
      <c r="B36" s="24" t="s">
        <v>49</v>
      </c>
      <c r="C36" s="70">
        <v>3264</v>
      </c>
      <c r="D36" s="140" t="s">
        <v>54</v>
      </c>
      <c r="E36" s="140">
        <v>1</v>
      </c>
      <c r="F36" s="140"/>
      <c r="G36" s="140" t="s">
        <v>54</v>
      </c>
      <c r="H36" s="140">
        <v>2</v>
      </c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2"/>
      <c r="Y36" s="140"/>
      <c r="Z36" s="134"/>
      <c r="AA36" s="134"/>
      <c r="AB36" s="143"/>
      <c r="AC36" s="134"/>
      <c r="AD36" s="137"/>
      <c r="AE36" s="138">
        <f t="shared" si="1"/>
        <v>3</v>
      </c>
      <c r="AF36" s="139">
        <f t="shared" si="0"/>
        <v>30.637254901960784</v>
      </c>
      <c r="AG36" s="18">
        <f t="shared" si="2"/>
        <v>91.911764705882348</v>
      </c>
      <c r="AH36" s="43"/>
    </row>
    <row r="37" spans="1:34" x14ac:dyDescent="0.25">
      <c r="B37" s="24" t="s">
        <v>50</v>
      </c>
      <c r="C37" s="70">
        <v>16726</v>
      </c>
      <c r="D37" s="140">
        <v>2</v>
      </c>
      <c r="E37" s="140">
        <v>6</v>
      </c>
      <c r="F37" s="140">
        <v>3</v>
      </c>
      <c r="G37" s="140">
        <v>11</v>
      </c>
      <c r="H37" s="140">
        <v>7</v>
      </c>
      <c r="I37" s="140">
        <v>18</v>
      </c>
      <c r="J37" s="140">
        <v>4</v>
      </c>
      <c r="K37" s="140">
        <v>2</v>
      </c>
      <c r="L37" s="140" t="s">
        <v>54</v>
      </c>
      <c r="M37" s="140">
        <v>13</v>
      </c>
      <c r="N37" s="140">
        <v>5</v>
      </c>
      <c r="O37" s="140">
        <v>5</v>
      </c>
      <c r="P37" s="140">
        <v>7</v>
      </c>
      <c r="Q37" s="140">
        <v>11</v>
      </c>
      <c r="R37" s="140">
        <v>1</v>
      </c>
      <c r="S37" s="140">
        <v>1</v>
      </c>
      <c r="T37" s="140">
        <v>3</v>
      </c>
      <c r="U37" s="140">
        <v>1</v>
      </c>
      <c r="V37" s="145">
        <v>4</v>
      </c>
      <c r="W37" s="140">
        <v>1</v>
      </c>
      <c r="X37" s="142">
        <v>3</v>
      </c>
      <c r="Y37" s="140"/>
      <c r="Z37" s="134">
        <v>1</v>
      </c>
      <c r="AA37" s="134">
        <v>2</v>
      </c>
      <c r="AB37" s="143"/>
      <c r="AC37" s="134">
        <v>3</v>
      </c>
      <c r="AD37" s="137">
        <v>2</v>
      </c>
      <c r="AE37" s="138">
        <f t="shared" si="1"/>
        <v>94</v>
      </c>
      <c r="AF37" s="139">
        <f t="shared" si="0"/>
        <v>5.9787157718522064</v>
      </c>
      <c r="AG37" s="18">
        <f t="shared" si="2"/>
        <v>561.99928255410737</v>
      </c>
      <c r="AH37" s="45"/>
    </row>
    <row r="38" spans="1:34" x14ac:dyDescent="0.25">
      <c r="A38" s="64"/>
      <c r="B38" s="25" t="s">
        <v>51</v>
      </c>
      <c r="C38" s="69">
        <v>1227</v>
      </c>
      <c r="D38" s="140" t="s">
        <v>54</v>
      </c>
      <c r="E38" s="140"/>
      <c r="F38" s="140">
        <v>1</v>
      </c>
      <c r="G38" s="140" t="s">
        <v>54</v>
      </c>
      <c r="H38" s="140">
        <v>1</v>
      </c>
      <c r="I38" s="140" t="s">
        <v>54</v>
      </c>
      <c r="J38" s="140" t="s">
        <v>54</v>
      </c>
      <c r="K38" s="140">
        <v>1</v>
      </c>
      <c r="L38" s="140" t="s">
        <v>54</v>
      </c>
      <c r="M38" s="140" t="s">
        <v>54</v>
      </c>
      <c r="N38" s="140">
        <v>1</v>
      </c>
      <c r="O38" s="140"/>
      <c r="P38" s="140"/>
      <c r="Q38" s="140"/>
      <c r="R38" s="140"/>
      <c r="S38" s="140"/>
      <c r="T38" s="140"/>
      <c r="U38" s="140"/>
      <c r="V38" s="140"/>
      <c r="W38" s="140"/>
      <c r="X38" s="142"/>
      <c r="Y38" s="140"/>
      <c r="Z38" s="134"/>
      <c r="AA38" s="134"/>
      <c r="AB38" s="143"/>
      <c r="AC38" s="134"/>
      <c r="AD38" s="150"/>
      <c r="AE38" s="138">
        <f t="shared" si="1"/>
        <v>4</v>
      </c>
      <c r="AF38" s="139">
        <f t="shared" si="0"/>
        <v>81.499592502037487</v>
      </c>
      <c r="AG38" s="39">
        <f t="shared" si="2"/>
        <v>325.99837000814995</v>
      </c>
      <c r="AH38" s="45"/>
    </row>
    <row r="39" spans="1:34" x14ac:dyDescent="0.25">
      <c r="B39" s="21" t="s">
        <v>52</v>
      </c>
      <c r="C39" s="26">
        <v>4063</v>
      </c>
      <c r="D39" s="140" t="s">
        <v>54</v>
      </c>
      <c r="E39" s="140">
        <v>1</v>
      </c>
      <c r="F39" s="140">
        <v>2</v>
      </c>
      <c r="G39" s="140">
        <v>3</v>
      </c>
      <c r="H39" s="140" t="s">
        <v>54</v>
      </c>
      <c r="I39" s="140" t="s">
        <v>54</v>
      </c>
      <c r="J39" s="140">
        <v>9</v>
      </c>
      <c r="K39" s="140" t="s">
        <v>54</v>
      </c>
      <c r="L39" s="140" t="s">
        <v>54</v>
      </c>
      <c r="M39" s="140">
        <v>2</v>
      </c>
      <c r="N39" s="140">
        <v>1</v>
      </c>
      <c r="O39" s="140" t="s">
        <v>54</v>
      </c>
      <c r="P39" s="140">
        <v>1</v>
      </c>
      <c r="Q39" s="89">
        <v>1</v>
      </c>
      <c r="R39" s="142"/>
      <c r="S39" s="142"/>
      <c r="T39" s="142"/>
      <c r="U39" s="142"/>
      <c r="V39" s="142"/>
      <c r="W39" s="142"/>
      <c r="X39" s="142"/>
      <c r="Y39" s="142"/>
      <c r="Z39" s="142"/>
      <c r="AA39" s="134">
        <v>1</v>
      </c>
      <c r="AB39" s="151"/>
      <c r="AC39" s="140"/>
      <c r="AD39" s="150"/>
      <c r="AE39" s="138">
        <f t="shared" si="1"/>
        <v>20</v>
      </c>
      <c r="AF39" s="139">
        <f t="shared" si="0"/>
        <v>24.61235540241201</v>
      </c>
      <c r="AG39" s="41">
        <f t="shared" si="2"/>
        <v>492.24710804824019</v>
      </c>
      <c r="AH39" s="45"/>
    </row>
    <row r="40" spans="1:34" ht="15.75" thickBot="1" x14ac:dyDescent="0.3">
      <c r="A40" s="64"/>
      <c r="B40" s="152" t="s">
        <v>53</v>
      </c>
      <c r="C40" s="153" t="s">
        <v>54</v>
      </c>
      <c r="D40" s="154" t="s">
        <v>54</v>
      </c>
      <c r="E40" s="154"/>
      <c r="F40" s="154">
        <v>1</v>
      </c>
      <c r="G40" s="154">
        <v>4</v>
      </c>
      <c r="H40" s="154">
        <v>4</v>
      </c>
      <c r="I40" s="154">
        <v>18</v>
      </c>
      <c r="J40" s="154" t="s">
        <v>54</v>
      </c>
      <c r="K40" s="154" t="s">
        <v>54</v>
      </c>
      <c r="L40" s="154" t="s">
        <v>54</v>
      </c>
      <c r="M40" s="154" t="s">
        <v>54</v>
      </c>
      <c r="N40" s="154" t="s">
        <v>54</v>
      </c>
      <c r="O40" s="154">
        <v>4</v>
      </c>
      <c r="P40" s="154">
        <v>8</v>
      </c>
      <c r="Q40" s="155">
        <v>4</v>
      </c>
      <c r="R40" s="155"/>
      <c r="S40" s="155"/>
      <c r="T40" s="155"/>
      <c r="U40" s="155"/>
      <c r="V40" s="155"/>
      <c r="W40" s="155"/>
      <c r="X40" s="156"/>
      <c r="Y40" s="155"/>
      <c r="Z40" s="157"/>
      <c r="AA40" s="157"/>
      <c r="AB40" s="158"/>
      <c r="AC40" s="159"/>
      <c r="AD40" s="160"/>
      <c r="AE40" s="161">
        <f t="shared" si="1"/>
        <v>43</v>
      </c>
      <c r="AF40" s="162" t="s">
        <v>54</v>
      </c>
      <c r="AG40" s="163" t="s">
        <v>54</v>
      </c>
      <c r="AH40" s="164"/>
    </row>
    <row r="41" spans="1:34" ht="20.25" thickTop="1" thickBot="1" x14ac:dyDescent="0.35">
      <c r="B41" s="29" t="s">
        <v>55</v>
      </c>
      <c r="C41" s="46">
        <f>SUM(C4:C39)</f>
        <v>281945</v>
      </c>
      <c r="D41" s="165">
        <f t="shared" ref="D41:AD41" si="3">SUM(D4:D40)</f>
        <v>33</v>
      </c>
      <c r="E41" s="165">
        <f>SUM(E4:E40)</f>
        <v>115</v>
      </c>
      <c r="F41" s="165">
        <f>SUM(F4:F40)</f>
        <v>121</v>
      </c>
      <c r="G41" s="165">
        <f t="shared" ref="G41:J41" si="4">SUM(G4:G40)</f>
        <v>133</v>
      </c>
      <c r="H41" s="165">
        <f t="shared" si="4"/>
        <v>150</v>
      </c>
      <c r="I41" s="165">
        <f t="shared" si="4"/>
        <v>179</v>
      </c>
      <c r="J41" s="165">
        <f t="shared" si="4"/>
        <v>125</v>
      </c>
      <c r="K41" s="165">
        <f t="shared" si="3"/>
        <v>25</v>
      </c>
      <c r="L41" s="165">
        <f t="shared" si="3"/>
        <v>60</v>
      </c>
      <c r="M41" s="165">
        <f t="shared" si="3"/>
        <v>131</v>
      </c>
      <c r="N41" s="165">
        <f t="shared" si="3"/>
        <v>102</v>
      </c>
      <c r="O41" s="165">
        <f t="shared" si="3"/>
        <v>73</v>
      </c>
      <c r="P41" s="165">
        <f t="shared" si="3"/>
        <v>63</v>
      </c>
      <c r="Q41" s="165">
        <f t="shared" si="3"/>
        <v>66</v>
      </c>
      <c r="R41" s="165">
        <f t="shared" si="3"/>
        <v>3</v>
      </c>
      <c r="S41" s="165">
        <f t="shared" si="3"/>
        <v>21</v>
      </c>
      <c r="T41" s="165">
        <f t="shared" si="3"/>
        <v>29</v>
      </c>
      <c r="U41" s="165">
        <f t="shared" si="3"/>
        <v>32</v>
      </c>
      <c r="V41" s="165">
        <f t="shared" si="3"/>
        <v>12</v>
      </c>
      <c r="W41" s="165">
        <f t="shared" si="3"/>
        <v>22</v>
      </c>
      <c r="X41" s="166">
        <f t="shared" si="3"/>
        <v>23</v>
      </c>
      <c r="Y41" s="165">
        <f t="shared" si="3"/>
        <v>0</v>
      </c>
      <c r="Z41" s="165">
        <f t="shared" si="3"/>
        <v>11</v>
      </c>
      <c r="AA41" s="165">
        <f t="shared" si="3"/>
        <v>16</v>
      </c>
      <c r="AB41" s="167">
        <f t="shared" si="3"/>
        <v>17</v>
      </c>
      <c r="AC41" s="168">
        <f t="shared" si="3"/>
        <v>13</v>
      </c>
      <c r="AD41" s="169">
        <f t="shared" si="3"/>
        <v>17</v>
      </c>
      <c r="AE41" s="170">
        <f t="shared" si="1"/>
        <v>1376</v>
      </c>
      <c r="AF41" s="171">
        <f>100000/C41</f>
        <v>0.35467910408058312</v>
      </c>
      <c r="AG41" s="28">
        <f t="shared" si="2"/>
        <v>488.03844721488235</v>
      </c>
      <c r="AH41" s="109"/>
    </row>
    <row r="42" spans="1:34" ht="15.75" thickTop="1" x14ac:dyDescent="0.25">
      <c r="D42" s="27" t="s">
        <v>54</v>
      </c>
    </row>
    <row r="43" spans="1:34" x14ac:dyDescent="0.25">
      <c r="B43" s="172" t="s">
        <v>77</v>
      </c>
    </row>
    <row r="44" spans="1:34" ht="15.75" thickBot="1" x14ac:dyDescent="0.3"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</row>
    <row r="45" spans="1:34" ht="15.75" thickTop="1" x14ac:dyDescent="0.25">
      <c r="A45" s="64"/>
      <c r="B45" s="174" t="s">
        <v>57</v>
      </c>
      <c r="Q45" s="175"/>
      <c r="R45" s="49"/>
    </row>
    <row r="46" spans="1:34" x14ac:dyDescent="0.25">
      <c r="A46" s="64"/>
      <c r="Q46" s="175"/>
      <c r="R46" s="52"/>
    </row>
    <row r="47" spans="1:34" x14ac:dyDescent="0.25">
      <c r="A47" s="64"/>
      <c r="B47" s="30" t="s">
        <v>58</v>
      </c>
      <c r="Q47" s="175"/>
      <c r="R47" s="52"/>
    </row>
    <row r="48" spans="1:34" x14ac:dyDescent="0.25">
      <c r="A48" s="64"/>
      <c r="B48" s="30" t="s">
        <v>69</v>
      </c>
      <c r="Q48" s="175"/>
      <c r="R48" s="52"/>
    </row>
    <row r="49" spans="1:18" x14ac:dyDescent="0.25">
      <c r="A49" s="64"/>
      <c r="Q49" s="175"/>
      <c r="R49" s="52"/>
    </row>
    <row r="50" spans="1:18" x14ac:dyDescent="0.25">
      <c r="A50" s="64"/>
      <c r="B50" s="30" t="s">
        <v>60</v>
      </c>
      <c r="C50" s="176"/>
      <c r="Q50" s="175"/>
      <c r="R50" s="52"/>
    </row>
    <row r="51" spans="1:18" x14ac:dyDescent="0.25">
      <c r="A51" s="64"/>
      <c r="B51" s="30" t="s">
        <v>61</v>
      </c>
      <c r="C51" s="177"/>
      <c r="Q51" s="175"/>
      <c r="R51" s="52"/>
    </row>
    <row r="52" spans="1:18" x14ac:dyDescent="0.25">
      <c r="A52" s="64"/>
      <c r="B52" s="30" t="s">
        <v>59</v>
      </c>
      <c r="C52" s="178"/>
      <c r="Q52" s="175"/>
      <c r="R52" s="52"/>
    </row>
    <row r="53" spans="1:18" x14ac:dyDescent="0.25">
      <c r="A53" s="64"/>
      <c r="B53" s="30" t="s">
        <v>62</v>
      </c>
      <c r="C53" s="179"/>
      <c r="Q53" s="175"/>
      <c r="R53" s="52"/>
    </row>
    <row r="54" spans="1:18" ht="15.75" thickBot="1" x14ac:dyDescent="0.3">
      <c r="A54" s="64"/>
      <c r="B54" s="180" t="s">
        <v>54</v>
      </c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52"/>
      <c r="R54" s="58"/>
    </row>
    <row r="55" spans="1:18" ht="15.75" thickTop="1" x14ac:dyDescent="0.25"/>
  </sheetData>
  <conditionalFormatting sqref="AG4:AG41">
    <cfRule type="cellIs" dxfId="3" priority="1" operator="greaterThan">
      <formula>150</formula>
    </cfRule>
    <cfRule type="cellIs" dxfId="2" priority="2" operator="between">
      <formula>50</formula>
      <formula>149.9</formula>
    </cfRule>
    <cfRule type="cellIs" dxfId="1" priority="4" operator="lessThan">
      <formula>25</formula>
    </cfRule>
  </conditionalFormatting>
  <conditionalFormatting sqref="AG1:AG1048576">
    <cfRule type="cellIs" dxfId="0" priority="3" operator="between">
      <formula>25</formula>
      <formula>49.9</formula>
    </cfRule>
  </conditionalFormatting>
  <pageMargins left="0.70866141732283472" right="0.70866141732283472" top="0.74803149606299213" bottom="0.74803149606299213" header="0.31496062992125984" footer="0.31496062992125984"/>
  <pageSetup paperSize="8" scale="80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4FBCC-BD8F-4A66-A50B-670230115208}">
  <dimension ref="C4:AU67"/>
  <sheetViews>
    <sheetView tabSelected="1" topLeftCell="A31" workbookViewId="0">
      <selection activeCell="T68" sqref="T68"/>
    </sheetView>
  </sheetViews>
  <sheetFormatPr defaultRowHeight="15.75" x14ac:dyDescent="0.25"/>
  <cols>
    <col min="1" max="2" width="9.140625" style="115"/>
    <col min="3" max="3" width="13.5703125" style="115" bestFit="1" customWidth="1"/>
    <col min="4" max="4" width="15.85546875" style="115" bestFit="1" customWidth="1"/>
    <col min="5" max="5" width="35.7109375" style="115" bestFit="1" customWidth="1"/>
    <col min="6" max="16384" width="9.140625" style="115"/>
  </cols>
  <sheetData>
    <row r="4" spans="3:8" s="111" customFormat="1" ht="16.5" thickBot="1" x14ac:dyDescent="0.3">
      <c r="C4" s="111" t="s">
        <v>83</v>
      </c>
      <c r="D4" s="111" t="s">
        <v>82</v>
      </c>
      <c r="E4" s="111" t="s">
        <v>94</v>
      </c>
    </row>
    <row r="5" spans="3:8" x14ac:dyDescent="0.25">
      <c r="C5" s="112" t="s">
        <v>18</v>
      </c>
      <c r="D5" s="113">
        <v>1706</v>
      </c>
      <c r="E5" s="114">
        <v>7</v>
      </c>
    </row>
    <row r="6" spans="3:8" x14ac:dyDescent="0.25">
      <c r="C6" s="116" t="s">
        <v>25</v>
      </c>
      <c r="D6" s="117">
        <v>2440</v>
      </c>
      <c r="E6" s="118">
        <v>6</v>
      </c>
    </row>
    <row r="7" spans="3:8" x14ac:dyDescent="0.25">
      <c r="C7" s="116" t="s">
        <v>32</v>
      </c>
      <c r="D7" s="117">
        <v>7030</v>
      </c>
      <c r="E7" s="118">
        <v>35</v>
      </c>
    </row>
    <row r="8" spans="3:8" ht="16.5" thickBot="1" x14ac:dyDescent="0.3">
      <c r="C8" s="116" t="s">
        <v>37</v>
      </c>
      <c r="D8" s="117">
        <v>3600</v>
      </c>
      <c r="E8" s="118">
        <v>15</v>
      </c>
    </row>
    <row r="9" spans="3:8" ht="16.5" thickBot="1" x14ac:dyDescent="0.3">
      <c r="C9" s="116" t="s">
        <v>42</v>
      </c>
      <c r="D9" s="117">
        <v>3090</v>
      </c>
      <c r="E9" s="118">
        <v>10</v>
      </c>
      <c r="H9" s="131"/>
    </row>
    <row r="10" spans="3:8" x14ac:dyDescent="0.25">
      <c r="C10" s="116" t="s">
        <v>44</v>
      </c>
      <c r="D10" s="117">
        <v>1992</v>
      </c>
      <c r="E10" s="118">
        <v>1</v>
      </c>
    </row>
    <row r="11" spans="3:8" ht="16.5" thickBot="1" x14ac:dyDescent="0.3">
      <c r="C11" s="119" t="s">
        <v>51</v>
      </c>
      <c r="D11" s="120">
        <v>1227</v>
      </c>
      <c r="E11" s="121">
        <v>4</v>
      </c>
    </row>
    <row r="12" spans="3:8" s="125" customFormat="1" x14ac:dyDescent="0.25">
      <c r="C12" s="122"/>
      <c r="D12" s="123"/>
      <c r="E12" s="124"/>
      <c r="F12" s="210">
        <f>SUM(E5:E11)</f>
        <v>78</v>
      </c>
    </row>
    <row r="14" spans="3:8" ht="16.5" thickBot="1" x14ac:dyDescent="0.3">
      <c r="C14" s="111" t="str">
        <f t="shared" ref="C14:D14" si="0">C4</f>
        <v>JLS</v>
      </c>
      <c r="D14" s="111" t="str">
        <f t="shared" si="0"/>
        <v>broj stanovnika</v>
      </c>
      <c r="E14" s="111" t="str">
        <f>E4</f>
        <v>ukupan broj zaraženih do 4.11.2020.</v>
      </c>
      <c r="F14" s="111" t="s">
        <v>93</v>
      </c>
      <c r="G14" s="115" t="s">
        <v>84</v>
      </c>
    </row>
    <row r="15" spans="3:8" x14ac:dyDescent="0.25">
      <c r="C15" s="112" t="s">
        <v>44</v>
      </c>
      <c r="D15" s="113">
        <v>1992</v>
      </c>
      <c r="E15" s="191">
        <v>1</v>
      </c>
      <c r="F15" s="194">
        <f>D15/E15</f>
        <v>1992</v>
      </c>
    </row>
    <row r="16" spans="3:8" x14ac:dyDescent="0.25">
      <c r="C16" s="116" t="s">
        <v>51</v>
      </c>
      <c r="D16" s="117">
        <v>1227</v>
      </c>
      <c r="E16" s="192">
        <v>4</v>
      </c>
      <c r="F16" s="195">
        <f>D16/E16</f>
        <v>306.75</v>
      </c>
    </row>
    <row r="17" spans="3:7" x14ac:dyDescent="0.25">
      <c r="C17" s="116" t="s">
        <v>25</v>
      </c>
      <c r="D17" s="117">
        <v>2440</v>
      </c>
      <c r="E17" s="192">
        <v>6</v>
      </c>
      <c r="F17" s="195">
        <f>D17/E17</f>
        <v>406.66666666666669</v>
      </c>
    </row>
    <row r="18" spans="3:7" x14ac:dyDescent="0.25">
      <c r="C18" s="116" t="s">
        <v>18</v>
      </c>
      <c r="D18" s="117">
        <v>1706</v>
      </c>
      <c r="E18" s="192">
        <v>7</v>
      </c>
      <c r="F18" s="195">
        <f>D18/E18</f>
        <v>243.71428571428572</v>
      </c>
    </row>
    <row r="19" spans="3:7" x14ac:dyDescent="0.25">
      <c r="C19" s="116" t="s">
        <v>42</v>
      </c>
      <c r="D19" s="117">
        <v>3090</v>
      </c>
      <c r="E19" s="192">
        <v>10</v>
      </c>
      <c r="F19" s="195">
        <f>D19/E19</f>
        <v>309</v>
      </c>
    </row>
    <row r="20" spans="3:7" x14ac:dyDescent="0.25">
      <c r="C20" s="116" t="s">
        <v>37</v>
      </c>
      <c r="D20" s="117">
        <v>3600</v>
      </c>
      <c r="E20" s="192">
        <v>15</v>
      </c>
      <c r="F20" s="195">
        <f>D20/E20</f>
        <v>240</v>
      </c>
    </row>
    <row r="21" spans="3:7" ht="16.5" thickBot="1" x14ac:dyDescent="0.3">
      <c r="C21" s="119" t="s">
        <v>32</v>
      </c>
      <c r="D21" s="120">
        <v>7030</v>
      </c>
      <c r="E21" s="193">
        <v>35</v>
      </c>
      <c r="F21" s="196">
        <f>D21/E21</f>
        <v>200.85714285714286</v>
      </c>
    </row>
    <row r="22" spans="3:7" x14ac:dyDescent="0.25">
      <c r="F22" s="210">
        <f>SUM(E15:E21)</f>
        <v>78</v>
      </c>
    </row>
    <row r="24" spans="3:7" ht="16.5" thickBot="1" x14ac:dyDescent="0.3">
      <c r="C24" s="111" t="str">
        <f t="shared" ref="C24:D24" si="1">C4</f>
        <v>JLS</v>
      </c>
      <c r="D24" s="111" t="str">
        <f t="shared" si="1"/>
        <v>broj stanovnika</v>
      </c>
      <c r="E24" s="111" t="str">
        <f>E4</f>
        <v>ukupan broj zaraženih do 4.11.2020.</v>
      </c>
      <c r="G24" s="115" t="s">
        <v>85</v>
      </c>
    </row>
    <row r="25" spans="3:7" x14ac:dyDescent="0.25">
      <c r="C25" s="112" t="s">
        <v>51</v>
      </c>
      <c r="D25" s="113">
        <v>1227</v>
      </c>
      <c r="E25" s="114">
        <v>4</v>
      </c>
    </row>
    <row r="26" spans="3:7" x14ac:dyDescent="0.25">
      <c r="C26" s="116" t="s">
        <v>18</v>
      </c>
      <c r="D26" s="117">
        <v>1706</v>
      </c>
      <c r="E26" s="118">
        <v>7</v>
      </c>
    </row>
    <row r="27" spans="3:7" x14ac:dyDescent="0.25">
      <c r="C27" s="116" t="s">
        <v>44</v>
      </c>
      <c r="D27" s="117">
        <v>1992</v>
      </c>
      <c r="E27" s="118">
        <v>1</v>
      </c>
    </row>
    <row r="28" spans="3:7" x14ac:dyDescent="0.25">
      <c r="C28" s="116" t="s">
        <v>25</v>
      </c>
      <c r="D28" s="117">
        <v>2440</v>
      </c>
      <c r="E28" s="118">
        <v>6</v>
      </c>
    </row>
    <row r="29" spans="3:7" x14ac:dyDescent="0.25">
      <c r="C29" s="116" t="s">
        <v>42</v>
      </c>
      <c r="D29" s="117">
        <v>3090</v>
      </c>
      <c r="E29" s="118">
        <v>10</v>
      </c>
    </row>
    <row r="30" spans="3:7" x14ac:dyDescent="0.25">
      <c r="C30" s="116" t="s">
        <v>37</v>
      </c>
      <c r="D30" s="117">
        <v>3600</v>
      </c>
      <c r="E30" s="118">
        <v>15</v>
      </c>
    </row>
    <row r="31" spans="3:7" ht="16.5" thickBot="1" x14ac:dyDescent="0.3">
      <c r="C31" s="119" t="s">
        <v>32</v>
      </c>
      <c r="D31" s="120">
        <v>7030</v>
      </c>
      <c r="E31" s="121">
        <v>35</v>
      </c>
    </row>
    <row r="32" spans="3:7" x14ac:dyDescent="0.25">
      <c r="F32" s="210">
        <f>SUM(E25:E31)</f>
        <v>78</v>
      </c>
    </row>
    <row r="36" spans="17:43" ht="16.5" thickBot="1" x14ac:dyDescent="0.3"/>
    <row r="37" spans="17:43" ht="16.5" thickBot="1" x14ac:dyDescent="0.3">
      <c r="Q37" s="200" t="s">
        <v>86</v>
      </c>
      <c r="R37" s="201"/>
      <c r="S37" s="202"/>
    </row>
    <row r="38" spans="17:43" ht="19.5" thickBot="1" x14ac:dyDescent="0.3">
      <c r="Q38" s="197" t="s">
        <v>92</v>
      </c>
      <c r="R38" s="198"/>
      <c r="S38" s="198"/>
      <c r="T38" s="198"/>
      <c r="U38" s="198"/>
      <c r="V38" s="198"/>
      <c r="W38" s="198"/>
      <c r="X38" s="198"/>
      <c r="Y38" s="198"/>
      <c r="Z38" s="198"/>
      <c r="AA38" s="198"/>
      <c r="AB38" s="198"/>
      <c r="AC38" s="198"/>
      <c r="AD38" s="198"/>
      <c r="AE38" s="198"/>
      <c r="AF38" s="198"/>
      <c r="AG38" s="198"/>
      <c r="AH38" s="198"/>
      <c r="AI38" s="198"/>
      <c r="AJ38" s="198"/>
      <c r="AK38" s="198"/>
      <c r="AL38" s="198"/>
      <c r="AM38" s="198"/>
      <c r="AN38" s="198"/>
      <c r="AO38" s="198"/>
      <c r="AP38" s="199"/>
    </row>
    <row r="39" spans="17:43" ht="16.5" thickBot="1" x14ac:dyDescent="0.3">
      <c r="Q39" s="190">
        <v>6</v>
      </c>
      <c r="R39" s="184">
        <v>7</v>
      </c>
      <c r="S39" s="184">
        <v>8</v>
      </c>
      <c r="T39" s="184">
        <v>9</v>
      </c>
      <c r="U39" s="184">
        <v>10</v>
      </c>
      <c r="V39" s="184">
        <v>11</v>
      </c>
      <c r="W39" s="184">
        <v>12</v>
      </c>
      <c r="X39" s="184">
        <v>13</v>
      </c>
      <c r="Y39" s="184">
        <v>14</v>
      </c>
      <c r="Z39" s="184">
        <v>15</v>
      </c>
      <c r="AA39" s="184">
        <v>16</v>
      </c>
      <c r="AB39" s="184">
        <v>17</v>
      </c>
      <c r="AC39" s="184">
        <v>18</v>
      </c>
      <c r="AD39" s="184">
        <v>19</v>
      </c>
      <c r="AE39" s="184">
        <v>20</v>
      </c>
      <c r="AF39" s="184">
        <v>21</v>
      </c>
      <c r="AG39" s="184">
        <v>22</v>
      </c>
      <c r="AH39" s="184">
        <v>23</v>
      </c>
      <c r="AI39" s="184">
        <v>24</v>
      </c>
      <c r="AJ39" s="184">
        <v>25</v>
      </c>
      <c r="AK39" s="184">
        <v>26</v>
      </c>
      <c r="AL39" s="184">
        <v>27</v>
      </c>
      <c r="AM39" s="184">
        <v>28</v>
      </c>
      <c r="AN39" s="184">
        <v>29</v>
      </c>
      <c r="AO39" s="184">
        <v>30</v>
      </c>
      <c r="AP39" s="186">
        <v>31</v>
      </c>
      <c r="AQ39" s="132" t="s">
        <v>87</v>
      </c>
    </row>
    <row r="40" spans="17:43" ht="16.5" thickBot="1" x14ac:dyDescent="0.3">
      <c r="Q40" s="127">
        <v>0</v>
      </c>
      <c r="R40" s="128">
        <v>0</v>
      </c>
      <c r="S40" s="128">
        <v>0</v>
      </c>
      <c r="T40" s="128">
        <v>2</v>
      </c>
      <c r="U40" s="128">
        <v>0</v>
      </c>
      <c r="V40" s="128">
        <v>0</v>
      </c>
      <c r="W40" s="128">
        <v>0</v>
      </c>
      <c r="X40" s="128">
        <v>0</v>
      </c>
      <c r="Y40" s="128">
        <v>0</v>
      </c>
      <c r="Z40" s="128">
        <v>0</v>
      </c>
      <c r="AA40" s="128">
        <v>1</v>
      </c>
      <c r="AB40" s="128">
        <v>0</v>
      </c>
      <c r="AC40" s="128">
        <v>0</v>
      </c>
      <c r="AD40" s="128">
        <v>1</v>
      </c>
      <c r="AE40" s="128">
        <v>1</v>
      </c>
      <c r="AF40" s="128">
        <v>0</v>
      </c>
      <c r="AG40" s="128">
        <v>2</v>
      </c>
      <c r="AH40" s="128">
        <v>0</v>
      </c>
      <c r="AI40" s="128">
        <v>0</v>
      </c>
      <c r="AJ40" s="128">
        <v>0</v>
      </c>
      <c r="AK40" s="128">
        <v>1</v>
      </c>
      <c r="AL40" s="128">
        <v>5</v>
      </c>
      <c r="AM40" s="128">
        <v>4</v>
      </c>
      <c r="AN40" s="128">
        <v>0</v>
      </c>
      <c r="AO40" s="129">
        <v>3</v>
      </c>
      <c r="AP40" s="130">
        <v>3</v>
      </c>
      <c r="AQ40" s="131">
        <f>SUM(Q40:AP40)</f>
        <v>23</v>
      </c>
    </row>
    <row r="44" spans="17:43" x14ac:dyDescent="0.25"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</row>
    <row r="63" spans="17:19" ht="16.5" thickBot="1" x14ac:dyDescent="0.3"/>
    <row r="64" spans="17:19" ht="16.5" thickBot="1" x14ac:dyDescent="0.3">
      <c r="Q64" s="203" t="s">
        <v>86</v>
      </c>
      <c r="R64" s="204"/>
      <c r="S64" s="205"/>
    </row>
    <row r="65" spans="17:47" ht="19.5" thickBot="1" x14ac:dyDescent="0.3">
      <c r="Q65" s="206" t="s">
        <v>91</v>
      </c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/>
      <c r="AF65" s="207"/>
      <c r="AG65" s="207"/>
      <c r="AH65" s="207"/>
      <c r="AI65" s="207"/>
      <c r="AJ65" s="207"/>
      <c r="AK65" s="207"/>
      <c r="AL65" s="207"/>
      <c r="AM65" s="207"/>
      <c r="AN65" s="207"/>
      <c r="AO65" s="207"/>
      <c r="AP65" s="207"/>
      <c r="AQ65" s="208"/>
      <c r="AR65" s="208"/>
      <c r="AS65" s="208"/>
      <c r="AT65" s="209"/>
      <c r="AU65" s="181"/>
    </row>
    <row r="66" spans="17:47" x14ac:dyDescent="0.25">
      <c r="Q66" s="183">
        <v>1</v>
      </c>
      <c r="R66" s="184">
        <v>2</v>
      </c>
      <c r="S66" s="184">
        <v>3</v>
      </c>
      <c r="T66" s="184">
        <v>4</v>
      </c>
      <c r="U66" s="185">
        <v>5</v>
      </c>
      <c r="V66" s="184">
        <v>6</v>
      </c>
      <c r="W66" s="184">
        <v>7</v>
      </c>
      <c r="X66" s="184">
        <v>8</v>
      </c>
      <c r="Y66" s="184">
        <v>9</v>
      </c>
      <c r="Z66" s="184">
        <v>10</v>
      </c>
      <c r="AA66" s="184">
        <v>11</v>
      </c>
      <c r="AB66" s="184">
        <v>12</v>
      </c>
      <c r="AC66" s="184">
        <v>13</v>
      </c>
      <c r="AD66" s="184">
        <v>14</v>
      </c>
      <c r="AE66" s="184">
        <v>15</v>
      </c>
      <c r="AF66" s="184">
        <v>16</v>
      </c>
      <c r="AG66" s="184">
        <v>17</v>
      </c>
      <c r="AH66" s="184">
        <v>18</v>
      </c>
      <c r="AI66" s="184">
        <v>19</v>
      </c>
      <c r="AJ66" s="184">
        <v>20</v>
      </c>
      <c r="AK66" s="184">
        <v>21</v>
      </c>
      <c r="AL66" s="184">
        <v>22</v>
      </c>
      <c r="AM66" s="184">
        <v>23</v>
      </c>
      <c r="AN66" s="184">
        <v>24</v>
      </c>
      <c r="AO66" s="184">
        <v>25</v>
      </c>
      <c r="AP66" s="184">
        <v>26</v>
      </c>
      <c r="AQ66" s="184">
        <v>27</v>
      </c>
      <c r="AR66" s="184">
        <v>28</v>
      </c>
      <c r="AS66" s="184">
        <v>29</v>
      </c>
      <c r="AT66" s="186">
        <v>30</v>
      </c>
      <c r="AU66" s="182" t="s">
        <v>54</v>
      </c>
    </row>
    <row r="67" spans="17:47" ht="16.5" thickBot="1" x14ac:dyDescent="0.3">
      <c r="Q67" s="127">
        <v>0</v>
      </c>
      <c r="R67" s="128">
        <v>0</v>
      </c>
      <c r="S67" s="128">
        <v>7</v>
      </c>
      <c r="T67" s="128">
        <v>5</v>
      </c>
      <c r="U67" s="128" t="s">
        <v>54</v>
      </c>
      <c r="V67" s="128" t="s">
        <v>54</v>
      </c>
      <c r="W67" s="128" t="s">
        <v>54</v>
      </c>
      <c r="X67" s="128" t="s">
        <v>54</v>
      </c>
      <c r="Y67" s="128" t="s">
        <v>54</v>
      </c>
      <c r="Z67" s="128" t="s">
        <v>54</v>
      </c>
      <c r="AA67" s="128" t="s">
        <v>54</v>
      </c>
      <c r="AB67" s="128" t="s">
        <v>54</v>
      </c>
      <c r="AC67" s="128" t="s">
        <v>54</v>
      </c>
      <c r="AD67" s="128" t="s">
        <v>54</v>
      </c>
      <c r="AE67" s="128" t="s">
        <v>54</v>
      </c>
      <c r="AF67" s="128" t="s">
        <v>54</v>
      </c>
      <c r="AG67" s="128" t="s">
        <v>54</v>
      </c>
      <c r="AH67" s="128" t="s">
        <v>54</v>
      </c>
      <c r="AI67" s="128" t="s">
        <v>54</v>
      </c>
      <c r="AJ67" s="128" t="s">
        <v>54</v>
      </c>
      <c r="AK67" s="128" t="s">
        <v>54</v>
      </c>
      <c r="AL67" s="128" t="s">
        <v>54</v>
      </c>
      <c r="AM67" s="128" t="s">
        <v>54</v>
      </c>
      <c r="AN67" s="128" t="s">
        <v>54</v>
      </c>
      <c r="AO67" s="129" t="s">
        <v>54</v>
      </c>
      <c r="AP67" s="188" t="s">
        <v>54</v>
      </c>
      <c r="AQ67" s="188" t="s">
        <v>54</v>
      </c>
      <c r="AR67" s="129" t="s">
        <v>54</v>
      </c>
      <c r="AS67" s="189" t="s">
        <v>54</v>
      </c>
      <c r="AT67" s="187" t="s">
        <v>54</v>
      </c>
      <c r="AU67" s="181" t="s">
        <v>54</v>
      </c>
    </row>
  </sheetData>
  <sortState xmlns:xlrd2="http://schemas.microsoft.com/office/spreadsheetml/2017/richdata2" ref="C15:F21">
    <sortCondition ref="E15:E21"/>
  </sortState>
  <mergeCells count="4">
    <mergeCell ref="Q38:AP38"/>
    <mergeCell ref="Q37:S37"/>
    <mergeCell ref="Q64:S64"/>
    <mergeCell ref="Q65:AT65"/>
  </mergeCells>
  <conditionalFormatting sqref="Q44:AP44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0:AP40">
    <cfRule type="colorScale" priority="4">
      <colorScale>
        <cfvo type="min"/>
        <cfvo type="max"/>
        <color theme="9" tint="0.59999389629810485"/>
        <color rgb="FFFF0000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0:AO40">
    <cfRule type="colorScale" priority="5">
      <colorScale>
        <cfvo type="min"/>
        <cfvo type="max"/>
        <color rgb="FF00B050"/>
        <color rgb="FFFF0000"/>
      </colorScale>
    </cfRule>
  </conditionalFormatting>
  <conditionalFormatting sqref="Q67:AP67">
    <cfRule type="colorScale" priority="1">
      <colorScale>
        <cfvo type="min"/>
        <cfvo type="max"/>
        <color theme="9" tint="0.59999389629810485"/>
        <color rgb="FFFF0000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67:AO67">
    <cfRule type="colorScale" priority="2">
      <colorScale>
        <cfvo type="min"/>
        <cfvo type="max"/>
        <color rgb="FF00B050"/>
        <color rgb="FFFF0000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COVID-19 PGŽ_do 2.10.</vt:lpstr>
      <vt:lpstr>COVID-19 PGŽ do 1.11.</vt:lpstr>
      <vt:lpstr>analiza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Čedomir Miler</cp:lastModifiedBy>
  <cp:lastPrinted>2020-10-27T10:54:53Z</cp:lastPrinted>
  <dcterms:created xsi:type="dcterms:W3CDTF">2020-10-21T09:48:08Z</dcterms:created>
  <dcterms:modified xsi:type="dcterms:W3CDTF">2020-11-06T06:43:00Z</dcterms:modified>
</cp:coreProperties>
</file>