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8_{11961422-55C4-4A77-9270-ECE611556C5E}" xr6:coauthVersionLast="45" xr6:coauthVersionMax="45" xr10:uidLastSave="{00000000-0000-0000-0000-000000000000}"/>
  <bookViews>
    <workbookView xWindow="-120" yWindow="-120" windowWidth="29040" windowHeight="15840" xr2:uid="{C78EC053-331E-4F65-805A-F78A49CAEDB0}"/>
  </bookViews>
  <sheets>
    <sheet name="COVID-19 PGŽ" sheetId="1" r:id="rId1"/>
    <sheet name="EU usporedba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5" i="1" l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" i="1"/>
  <c r="E41" i="1"/>
  <c r="F41" i="1" l="1"/>
  <c r="G41" i="1" l="1"/>
  <c r="H41" i="1" l="1"/>
  <c r="I41" i="1"/>
  <c r="J41" i="1"/>
  <c r="K41" i="1" l="1"/>
  <c r="L41" i="1" l="1"/>
  <c r="M41" i="1" l="1"/>
  <c r="N41" i="1" l="1"/>
  <c r="O41" i="1" l="1"/>
  <c r="P41" i="1" l="1"/>
  <c r="Q41" i="1" l="1"/>
  <c r="R41" i="1" l="1"/>
  <c r="S41" i="1"/>
  <c r="D41" i="1" l="1"/>
  <c r="AG41" i="1" l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C41" i="1"/>
  <c r="AI41" i="1" s="1"/>
  <c r="AI39" i="1"/>
  <c r="AI38" i="1"/>
  <c r="AJ38" i="1" s="1"/>
  <c r="AI37" i="1"/>
  <c r="AI36" i="1"/>
  <c r="AJ36" i="1" s="1"/>
  <c r="AI35" i="1"/>
  <c r="AI34" i="1"/>
  <c r="AI33" i="1"/>
  <c r="AI32" i="1"/>
  <c r="AI31" i="1"/>
  <c r="AI30" i="1"/>
  <c r="AI29" i="1"/>
  <c r="AI28" i="1"/>
  <c r="AI27" i="1"/>
  <c r="AI26" i="1"/>
  <c r="AJ26" i="1" s="1"/>
  <c r="AI25" i="1"/>
  <c r="AI24" i="1"/>
  <c r="AI23" i="1"/>
  <c r="AI22" i="1"/>
  <c r="AJ22" i="1" s="1"/>
  <c r="AI21" i="1"/>
  <c r="AI20" i="1"/>
  <c r="AJ20" i="1" s="1"/>
  <c r="AI19" i="1"/>
  <c r="AI18" i="1"/>
  <c r="AI17" i="1"/>
  <c r="AI16" i="1"/>
  <c r="AI15" i="1"/>
  <c r="AI14" i="1"/>
  <c r="AI13" i="1"/>
  <c r="AI12" i="1"/>
  <c r="AI11" i="1"/>
  <c r="AI10" i="1"/>
  <c r="AJ10" i="1" s="1"/>
  <c r="AI9" i="1"/>
  <c r="AI8" i="1"/>
  <c r="AI7" i="1"/>
  <c r="AI6" i="1"/>
  <c r="AJ6" i="1" s="1"/>
  <c r="AI5" i="1"/>
  <c r="AI4" i="1"/>
  <c r="AJ41" i="1" l="1"/>
  <c r="AJ4" i="1"/>
  <c r="AJ7" i="1"/>
  <c r="AJ11" i="1"/>
  <c r="AJ13" i="1"/>
  <c r="AJ15" i="1"/>
  <c r="AJ17" i="1"/>
  <c r="AJ19" i="1"/>
  <c r="AJ23" i="1"/>
  <c r="AJ29" i="1"/>
  <c r="AJ31" i="1"/>
  <c r="AJ35" i="1"/>
  <c r="AJ33" i="1"/>
  <c r="AJ39" i="1"/>
  <c r="AJ27" i="1"/>
  <c r="AJ24" i="1"/>
  <c r="AJ8" i="1"/>
  <c r="AJ5" i="1"/>
  <c r="AJ12" i="1"/>
  <c r="AJ14" i="1"/>
  <c r="AJ21" i="1"/>
  <c r="AJ28" i="1"/>
  <c r="AJ30" i="1"/>
  <c r="AJ37" i="1"/>
  <c r="AJ9" i="1"/>
  <c r="AJ16" i="1"/>
  <c r="AJ18" i="1"/>
  <c r="AJ25" i="1"/>
  <c r="AJ32" i="1"/>
  <c r="AJ34" i="1"/>
</calcChain>
</file>

<file path=xl/sharedStrings.xml><?xml version="1.0" encoding="utf-8"?>
<sst xmlns="http://schemas.openxmlformats.org/spreadsheetml/2006/main" count="274" uniqueCount="100">
  <si>
    <t xml:space="preserve">JLS </t>
  </si>
  <si>
    <t>Broj stanovnika 2019.</t>
  </si>
  <si>
    <t>20.10.</t>
  </si>
  <si>
    <t>19.10.</t>
  </si>
  <si>
    <t>18.10.</t>
  </si>
  <si>
    <t>17.10.</t>
  </si>
  <si>
    <t>16.10.</t>
  </si>
  <si>
    <t>15.10.</t>
  </si>
  <si>
    <t>14.10.</t>
  </si>
  <si>
    <t>13.10.</t>
  </si>
  <si>
    <t>12.10.</t>
  </si>
  <si>
    <t>11.10.</t>
  </si>
  <si>
    <t>10.10.</t>
  </si>
  <si>
    <t>09.10.</t>
  </si>
  <si>
    <t>08.10.</t>
  </si>
  <si>
    <t>07.10.</t>
  </si>
  <si>
    <t>06.10.</t>
  </si>
  <si>
    <t>BAKAR</t>
  </si>
  <si>
    <t>BAŠKA</t>
  </si>
  <si>
    <t>BROD MORAVICE</t>
  </si>
  <si>
    <t>CRES</t>
  </si>
  <si>
    <t>CRIKVENICA</t>
  </si>
  <si>
    <t>ČABAR</t>
  </si>
  <si>
    <t>ČAVLE</t>
  </si>
  <si>
    <t>DELNICE</t>
  </si>
  <si>
    <t>DOBRINJ</t>
  </si>
  <si>
    <t>FUŽINE</t>
  </si>
  <si>
    <t>JELENJE</t>
  </si>
  <si>
    <t>KASTAV</t>
  </si>
  <si>
    <t>KLANA</t>
  </si>
  <si>
    <t>KOSTRENA</t>
  </si>
  <si>
    <t>KRALJEVICA</t>
  </si>
  <si>
    <t>KRK</t>
  </si>
  <si>
    <t>LOKVE</t>
  </si>
  <si>
    <t>LOPAR</t>
  </si>
  <si>
    <t>LOVRAN</t>
  </si>
  <si>
    <t>MALI LOŠINJ</t>
  </si>
  <si>
    <t>MALINSKA</t>
  </si>
  <si>
    <t>MATULJI</t>
  </si>
  <si>
    <t>MOŠĆENIČKA DRAGA</t>
  </si>
  <si>
    <t>MRKOPALJ</t>
  </si>
  <si>
    <t>NOVI VINODOLSKI</t>
  </si>
  <si>
    <t>OMIŠALJ</t>
  </si>
  <si>
    <t>OPATIJA</t>
  </si>
  <si>
    <t>PUNAT</t>
  </si>
  <si>
    <t>RAB</t>
  </si>
  <si>
    <t>RAVNA GORA</t>
  </si>
  <si>
    <t>RIJEKA</t>
  </si>
  <si>
    <t>SKRAD</t>
  </si>
  <si>
    <t>VINODOLSKA OPĆINA</t>
  </si>
  <si>
    <t>VIŠKOVO</t>
  </si>
  <si>
    <t>VRBNIK</t>
  </si>
  <si>
    <t>VRBOVSKO</t>
  </si>
  <si>
    <t>N/a</t>
  </si>
  <si>
    <t xml:space="preserve"> </t>
  </si>
  <si>
    <r>
      <rPr>
        <b/>
        <sz val="11"/>
        <color rgb="FF00B0F0"/>
        <rFont val="Calibri"/>
        <family val="2"/>
        <charset val="238"/>
        <scheme val="minor"/>
      </rPr>
      <t>p</t>
    </r>
    <r>
      <rPr>
        <b/>
        <sz val="11"/>
        <color rgb="FF00B050"/>
        <rFont val="Calibri"/>
        <family val="2"/>
        <charset val="238"/>
        <scheme val="minor"/>
      </rPr>
      <t>g</t>
    </r>
    <r>
      <rPr>
        <b/>
        <sz val="14"/>
        <color theme="1" tint="0.499984740745262"/>
        <rFont val="Calibri"/>
        <family val="2"/>
        <charset val="238"/>
        <scheme val="minor"/>
      </rPr>
      <t>ž</t>
    </r>
  </si>
  <si>
    <t>BOJA (interaktivna mapa)</t>
  </si>
  <si>
    <t>Legenda:</t>
  </si>
  <si>
    <t>14 dnevni broj pozitivnih slučajeva na 100.000 stanovnika po JLS-u</t>
  </si>
  <si>
    <t>50.0-149.9</t>
  </si>
  <si>
    <t>&lt; 25.0</t>
  </si>
  <si>
    <t>25.0-49.9</t>
  </si>
  <si>
    <t>&gt;150.0</t>
  </si>
  <si>
    <t>Koeficijent  (100.000/ br.stanovnika)</t>
  </si>
  <si>
    <t>Koeficijent (oboljeli/ 100.000)</t>
  </si>
  <si>
    <t>21.10.</t>
  </si>
  <si>
    <t>22.10.</t>
  </si>
  <si>
    <t>23.10.</t>
  </si>
  <si>
    <t>Usklađeno s JLS manjeg broja stanovnika</t>
  </si>
  <si>
    <t>Metodologija usklađena s EU agencijom - European Centre for Disease Prevention and Control</t>
  </si>
  <si>
    <t>Službena ECDC metodologija</t>
  </si>
  <si>
    <t>24.10.</t>
  </si>
  <si>
    <t>25.10.</t>
  </si>
  <si>
    <t>Prilagodba JLS-a na kriterij 100.000 stanovnika</t>
  </si>
  <si>
    <t>Ukupno oboljeli - posljednjih 14 dana</t>
  </si>
  <si>
    <t>26.10.</t>
  </si>
  <si>
    <t>Izvor podataka: Nastavni zavod za javno zdravstvo Primorsko-goranske županije  - Epidemiološka služba</t>
  </si>
  <si>
    <t>27.10.</t>
  </si>
  <si>
    <t>28.10.</t>
  </si>
  <si>
    <t>29.10.</t>
  </si>
  <si>
    <t>30.10.</t>
  </si>
  <si>
    <t>31.10.</t>
  </si>
  <si>
    <t>01.11.</t>
  </si>
  <si>
    <t>DRŽAVA</t>
  </si>
  <si>
    <t>Ukupno oboljeli - posljednjih 14 dana /100.000 STANOVNIKA</t>
  </si>
  <si>
    <t>FRANCUSKA</t>
  </si>
  <si>
    <t>ŠPANJOLSKA</t>
  </si>
  <si>
    <t>ITALIJA</t>
  </si>
  <si>
    <t>NJEMAČKA</t>
  </si>
  <si>
    <t>ČEŠKA</t>
  </si>
  <si>
    <t>SLOVENIJA</t>
  </si>
  <si>
    <t>AUSTRIJA</t>
  </si>
  <si>
    <t>HRVATSKA</t>
  </si>
  <si>
    <t>Stanje: 01.11.2020.</t>
  </si>
  <si>
    <t>Izvor: ECDC  (https://www.ecdc.europa.eu/en/cases-2019-ncov-eueea)</t>
  </si>
  <si>
    <t xml:space="preserve"> European Centre for Disease Prevention and Control</t>
  </si>
  <si>
    <t>02.11.</t>
  </si>
  <si>
    <t>OZDRAVILI</t>
  </si>
  <si>
    <t>03.11.</t>
  </si>
  <si>
    <t>04.11.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</si>
</sst>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1"/>
      <color rgb="FF00B0F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4"/>
      <color theme="1" tint="0.499984740745262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76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99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9" borderId="26" applyNumberFormat="0" applyAlignment="0" applyProtection="0"/>
  </cellStyleXfs>
  <cellXfs count="117">
    <xf numFmtId="0" fontId="0" fillId="0" borderId="0" xfId="0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16" fontId="8" fillId="2" borderId="3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center" vertical="center"/>
    </xf>
    <xf numFmtId="0" fontId="10" fillId="4" borderId="11" xfId="0" applyFont="1" applyFill="1" applyBorder="1" applyAlignment="1">
      <alignment horizontal="left"/>
    </xf>
    <xf numFmtId="0" fontId="10" fillId="0" borderId="11" xfId="0" applyFont="1" applyBorder="1" applyAlignment="1">
      <alignment horizontal="left"/>
    </xf>
    <xf numFmtId="0" fontId="2" fillId="4" borderId="11" xfId="0" applyFont="1" applyFill="1" applyBorder="1" applyAlignment="1">
      <alignment horizontal="left"/>
    </xf>
    <xf numFmtId="0" fontId="2" fillId="3" borderId="11" xfId="0" applyFont="1" applyFill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3" borderId="14" xfId="0" applyFont="1" applyFill="1" applyBorder="1" applyAlignment="1">
      <alignment horizontal="left"/>
    </xf>
    <xf numFmtId="3" fontId="0" fillId="4" borderId="11" xfId="0" applyNumberFormat="1" applyFill="1" applyBorder="1" applyAlignment="1">
      <alignment horizontal="center"/>
    </xf>
    <xf numFmtId="0" fontId="2" fillId="0" borderId="0" xfId="0" applyFont="1" applyAlignment="1">
      <alignment horizontal="center"/>
    </xf>
    <xf numFmtId="2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6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2" fontId="2" fillId="0" borderId="21" xfId="0" applyNumberFormat="1" applyFont="1" applyFill="1" applyBorder="1" applyAlignment="1">
      <alignment horizontal="center" vertical="center"/>
    </xf>
    <xf numFmtId="3" fontId="1" fillId="0" borderId="21" xfId="0" applyNumberFormat="1" applyFont="1" applyFill="1" applyBorder="1" applyAlignment="1">
      <alignment horizontal="center"/>
    </xf>
    <xf numFmtId="2" fontId="2" fillId="3" borderId="6" xfId="0" applyNumberFormat="1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left"/>
    </xf>
    <xf numFmtId="2" fontId="2" fillId="4" borderId="6" xfId="0" applyNumberFormat="1" applyFont="1" applyFill="1" applyBorder="1" applyAlignment="1">
      <alignment horizontal="center" vertical="center"/>
    </xf>
    <xf numFmtId="3" fontId="1" fillId="5" borderId="11" xfId="0" applyNumberFormat="1" applyFont="1" applyFill="1" applyBorder="1" applyAlignment="1">
      <alignment horizontal="center"/>
    </xf>
    <xf numFmtId="3" fontId="1" fillId="6" borderId="11" xfId="0" applyNumberFormat="1" applyFont="1" applyFill="1" applyBorder="1" applyAlignment="1">
      <alignment horizontal="center"/>
    </xf>
    <xf numFmtId="3" fontId="1" fillId="7" borderId="11" xfId="0" applyNumberFormat="1" applyFont="1" applyFill="1" applyBorder="1" applyAlignment="1">
      <alignment horizontal="center"/>
    </xf>
    <xf numFmtId="3" fontId="1" fillId="8" borderId="11" xfId="0" applyNumberFormat="1" applyFont="1" applyFill="1" applyBorder="1" applyAlignment="1">
      <alignment horizontal="center"/>
    </xf>
    <xf numFmtId="3" fontId="14" fillId="0" borderId="2" xfId="0" applyNumberFormat="1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5" borderId="0" xfId="0" applyFont="1" applyFill="1" applyBorder="1" applyAlignment="1">
      <alignment horizontal="left"/>
    </xf>
    <xf numFmtId="0" fontId="2" fillId="6" borderId="0" xfId="0" applyFont="1" applyFill="1" applyBorder="1" applyAlignment="1">
      <alignment horizontal="left"/>
    </xf>
    <xf numFmtId="0" fontId="2" fillId="7" borderId="0" xfId="0" applyFont="1" applyFill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8" fillId="2" borderId="3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/>
    </xf>
    <xf numFmtId="2" fontId="2" fillId="0" borderId="32" xfId="0" applyNumberFormat="1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8" fillId="2" borderId="33" xfId="0" applyFont="1" applyFill="1" applyBorder="1" applyAlignment="1">
      <alignment horizontal="center" vertical="center" wrapText="1"/>
    </xf>
    <xf numFmtId="0" fontId="0" fillId="0" borderId="36" xfId="0" applyBorder="1"/>
    <xf numFmtId="0" fontId="6" fillId="0" borderId="0" xfId="0" applyFont="1" applyFill="1" applyAlignment="1">
      <alignment horizontal="center" vertical="center"/>
    </xf>
    <xf numFmtId="0" fontId="2" fillId="0" borderId="38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3" fontId="0" fillId="0" borderId="10" xfId="0" applyNumberFormat="1" applyBorder="1" applyAlignment="1">
      <alignment horizontal="center"/>
    </xf>
    <xf numFmtId="3" fontId="0" fillId="3" borderId="11" xfId="0" applyNumberFormat="1" applyFill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3" fontId="1" fillId="8" borderId="6" xfId="0" applyNumberFormat="1" applyFont="1" applyFill="1" applyBorder="1" applyAlignment="1">
      <alignment horizontal="center"/>
    </xf>
    <xf numFmtId="0" fontId="2" fillId="8" borderId="0" xfId="0" applyFont="1" applyFill="1" applyBorder="1" applyAlignment="1">
      <alignment horizontal="left"/>
    </xf>
    <xf numFmtId="0" fontId="8" fillId="2" borderId="30" xfId="0" applyFont="1" applyFill="1" applyBorder="1" applyAlignment="1">
      <alignment horizontal="center" vertical="center" wrapText="1"/>
    </xf>
    <xf numFmtId="3" fontId="5" fillId="8" borderId="11" xfId="0" applyNumberFormat="1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2" fontId="2" fillId="0" borderId="31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16" fillId="0" borderId="26" xfId="1" applyFont="1" applyFill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2" fontId="2" fillId="0" borderId="33" xfId="0" applyNumberFormat="1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8" fillId="10" borderId="2" xfId="0" applyFont="1" applyFill="1" applyBorder="1" applyAlignment="1">
      <alignment horizontal="center" vertical="center" wrapText="1"/>
    </xf>
    <xf numFmtId="16" fontId="8" fillId="2" borderId="3" xfId="0" applyNumberFormat="1" applyFont="1" applyFill="1" applyBorder="1" applyAlignment="1">
      <alignment horizontal="center" vertical="center"/>
    </xf>
    <xf numFmtId="3" fontId="1" fillId="8" borderId="17" xfId="0" applyNumberFormat="1" applyFont="1" applyFill="1" applyBorder="1" applyAlignment="1">
      <alignment horizontal="center"/>
    </xf>
    <xf numFmtId="0" fontId="2" fillId="0" borderId="36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39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0" borderId="7" xfId="0" applyBorder="1"/>
    <xf numFmtId="0" fontId="0" fillId="0" borderId="13" xfId="0" applyBorder="1"/>
    <xf numFmtId="3" fontId="0" fillId="0" borderId="34" xfId="0" applyNumberFormat="1" applyBorder="1"/>
    <xf numFmtId="3" fontId="0" fillId="0" borderId="15" xfId="0" applyNumberFormat="1" applyBorder="1"/>
    <xf numFmtId="0" fontId="2" fillId="11" borderId="3" xfId="0" applyFont="1" applyFill="1" applyBorder="1" applyAlignment="1">
      <alignment horizontal="left"/>
    </xf>
    <xf numFmtId="3" fontId="0" fillId="11" borderId="5" xfId="0" applyNumberFormat="1" applyFill="1" applyBorder="1"/>
    <xf numFmtId="0" fontId="2" fillId="0" borderId="0" xfId="0" applyFont="1"/>
    <xf numFmtId="0" fontId="2" fillId="0" borderId="1" xfId="0" applyFont="1" applyBorder="1"/>
    <xf numFmtId="0" fontId="9" fillId="0" borderId="38" xfId="0" applyFont="1" applyBorder="1"/>
    <xf numFmtId="3" fontId="9" fillId="0" borderId="40" xfId="0" applyNumberFormat="1" applyFont="1" applyBorder="1"/>
    <xf numFmtId="0" fontId="8" fillId="5" borderId="3" xfId="0" applyFont="1" applyFill="1" applyBorder="1" applyAlignment="1">
      <alignment horizontal="center" vertical="center" wrapText="1"/>
    </xf>
  </cellXfs>
  <cellStyles count="2">
    <cellStyle name="Input" xfId="1" builtinId="20"/>
    <cellStyle name="Normal" xfId="0" builtinId="0"/>
  </cellStyles>
  <dxfs count="4">
    <dxf>
      <fill>
        <patternFill>
          <bgColor rgb="FFFFFF00"/>
        </patternFill>
      </fill>
    </dxf>
    <dxf>
      <font>
        <color auto="1"/>
      </font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A7C8-8A3C-4349-8A22-DB71CD90C532}">
  <dimension ref="A2:BH55"/>
  <sheetViews>
    <sheetView tabSelected="1" workbookViewId="0">
      <selection activeCell="AH4" sqref="AH4"/>
    </sheetView>
  </sheetViews>
  <sheetFormatPr defaultRowHeight="15" x14ac:dyDescent="0.25"/>
  <cols>
    <col min="2" max="2" width="21.140625" style="23" customWidth="1"/>
    <col min="3" max="3" width="16" style="23" customWidth="1"/>
    <col min="4" max="17" width="7.7109375" style="23" customWidth="1"/>
    <col min="18" max="19" width="7.7109375" style="23" hidden="1" customWidth="1"/>
    <col min="20" max="20" width="10.85546875" style="23" hidden="1" customWidth="1"/>
    <col min="21" max="33" width="7.7109375" style="23" hidden="1" customWidth="1"/>
    <col min="34" max="34" width="12.7109375" style="23" customWidth="1"/>
    <col min="35" max="35" width="17.5703125" style="20" customWidth="1"/>
    <col min="36" max="36" width="18.140625" style="23" customWidth="1"/>
    <col min="37" max="37" width="14.5703125" style="24" customWidth="1"/>
  </cols>
  <sheetData>
    <row r="2" spans="1:60" s="1" customFormat="1" ht="60.75" thickBot="1" x14ac:dyDescent="0.3">
      <c r="B2" s="2"/>
      <c r="C2" s="2"/>
      <c r="D2" s="2">
        <v>1</v>
      </c>
      <c r="E2" s="2">
        <v>2</v>
      </c>
      <c r="F2" s="2">
        <v>3</v>
      </c>
      <c r="G2" s="2">
        <v>4</v>
      </c>
      <c r="H2" s="2">
        <v>5</v>
      </c>
      <c r="I2" s="2">
        <v>6</v>
      </c>
      <c r="J2" s="2">
        <v>7</v>
      </c>
      <c r="K2" s="2">
        <v>8</v>
      </c>
      <c r="L2" s="2">
        <v>9</v>
      </c>
      <c r="M2" s="2">
        <v>10</v>
      </c>
      <c r="N2" s="2">
        <v>11</v>
      </c>
      <c r="O2" s="2">
        <v>12</v>
      </c>
      <c r="P2" s="2">
        <v>13</v>
      </c>
      <c r="Q2" s="2">
        <v>14</v>
      </c>
      <c r="R2" s="2" t="s">
        <v>54</v>
      </c>
      <c r="S2" s="2" t="s">
        <v>54</v>
      </c>
      <c r="T2" s="2" t="s">
        <v>97</v>
      </c>
      <c r="U2" s="2" t="s">
        <v>54</v>
      </c>
      <c r="V2" s="2" t="s">
        <v>54</v>
      </c>
      <c r="W2" s="2" t="s">
        <v>54</v>
      </c>
      <c r="X2" s="2" t="s">
        <v>54</v>
      </c>
      <c r="Y2" s="2" t="s">
        <v>54</v>
      </c>
      <c r="Z2" s="2" t="s">
        <v>54</v>
      </c>
      <c r="AA2" s="2" t="s">
        <v>54</v>
      </c>
      <c r="AB2" s="2" t="s">
        <v>54</v>
      </c>
      <c r="AC2" s="2" t="s">
        <v>54</v>
      </c>
      <c r="AD2" s="2" t="s">
        <v>54</v>
      </c>
      <c r="AE2" s="2" t="s">
        <v>54</v>
      </c>
      <c r="AF2" s="2" t="s">
        <v>54</v>
      </c>
      <c r="AG2" s="2" t="s">
        <v>54</v>
      </c>
      <c r="AH2" s="2"/>
      <c r="AI2" s="92" t="s">
        <v>73</v>
      </c>
      <c r="AJ2" s="85" t="s">
        <v>70</v>
      </c>
      <c r="AK2" s="85" t="s">
        <v>68</v>
      </c>
    </row>
    <row r="3" spans="1:60" s="9" customFormat="1" ht="64.5" thickTop="1" thickBot="1" x14ac:dyDescent="0.3">
      <c r="A3" s="53"/>
      <c r="B3" s="4" t="s">
        <v>0</v>
      </c>
      <c r="C3" s="55" t="s">
        <v>1</v>
      </c>
      <c r="D3" s="94" t="s">
        <v>99</v>
      </c>
      <c r="E3" s="94" t="s">
        <v>98</v>
      </c>
      <c r="F3" s="94" t="s">
        <v>96</v>
      </c>
      <c r="G3" s="94" t="s">
        <v>82</v>
      </c>
      <c r="H3" s="94" t="s">
        <v>81</v>
      </c>
      <c r="I3" s="94" t="s">
        <v>80</v>
      </c>
      <c r="J3" s="94" t="s">
        <v>79</v>
      </c>
      <c r="K3" s="94" t="s">
        <v>78</v>
      </c>
      <c r="L3" s="94" t="s">
        <v>77</v>
      </c>
      <c r="M3" s="94" t="s">
        <v>75</v>
      </c>
      <c r="N3" s="47" t="s">
        <v>72</v>
      </c>
      <c r="O3" s="47" t="s">
        <v>71</v>
      </c>
      <c r="P3" s="47" t="s">
        <v>67</v>
      </c>
      <c r="Q3" s="47" t="s">
        <v>66</v>
      </c>
      <c r="R3" s="47" t="s">
        <v>65</v>
      </c>
      <c r="S3" s="47" t="s">
        <v>2</v>
      </c>
      <c r="T3" s="116" t="s">
        <v>3</v>
      </c>
      <c r="U3" s="6" t="s">
        <v>4</v>
      </c>
      <c r="V3" s="5" t="s">
        <v>5</v>
      </c>
      <c r="W3" s="5" t="s">
        <v>6</v>
      </c>
      <c r="X3" s="5" t="s">
        <v>7</v>
      </c>
      <c r="Y3" s="5" t="s">
        <v>8</v>
      </c>
      <c r="Z3" s="5" t="s">
        <v>9</v>
      </c>
      <c r="AA3" s="7" t="s">
        <v>10</v>
      </c>
      <c r="AB3" s="5" t="s">
        <v>11</v>
      </c>
      <c r="AC3" s="5" t="s">
        <v>12</v>
      </c>
      <c r="AD3" s="5" t="s">
        <v>13</v>
      </c>
      <c r="AE3" s="5" t="s">
        <v>14</v>
      </c>
      <c r="AF3" s="5" t="s">
        <v>15</v>
      </c>
      <c r="AG3" s="61" t="s">
        <v>16</v>
      </c>
      <c r="AH3" s="93" t="s">
        <v>74</v>
      </c>
      <c r="AI3" s="51" t="s">
        <v>63</v>
      </c>
      <c r="AJ3" s="8" t="s">
        <v>64</v>
      </c>
      <c r="AK3" s="8" t="s">
        <v>56</v>
      </c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ht="15.75" thickTop="1" x14ac:dyDescent="0.25">
      <c r="B4" s="10" t="s">
        <v>17</v>
      </c>
      <c r="C4" s="56">
        <v>8160</v>
      </c>
      <c r="D4" s="63">
        <v>2</v>
      </c>
      <c r="E4" s="63">
        <v>12</v>
      </c>
      <c r="F4" s="63">
        <v>2</v>
      </c>
      <c r="G4" s="63">
        <v>2</v>
      </c>
      <c r="H4" s="63">
        <v>7</v>
      </c>
      <c r="I4" s="63">
        <v>1</v>
      </c>
      <c r="J4" s="63">
        <v>3</v>
      </c>
      <c r="K4" s="63">
        <v>4</v>
      </c>
      <c r="L4" s="63">
        <v>5</v>
      </c>
      <c r="M4" s="63">
        <v>1</v>
      </c>
      <c r="N4" s="63">
        <v>2</v>
      </c>
      <c r="O4" s="63" t="s">
        <v>54</v>
      </c>
      <c r="P4" s="63">
        <v>11</v>
      </c>
      <c r="Q4" s="63">
        <v>4</v>
      </c>
      <c r="R4" s="63">
        <v>3</v>
      </c>
      <c r="S4" s="63">
        <v>2</v>
      </c>
      <c r="T4" s="64">
        <v>1</v>
      </c>
      <c r="U4" s="64"/>
      <c r="V4" s="64"/>
      <c r="W4" s="64">
        <v>4</v>
      </c>
      <c r="X4" s="64">
        <v>2</v>
      </c>
      <c r="Y4" s="64">
        <v>1</v>
      </c>
      <c r="Z4" s="64"/>
      <c r="AA4" s="86"/>
      <c r="AB4" s="64"/>
      <c r="AC4" s="64">
        <v>1</v>
      </c>
      <c r="AD4" s="64"/>
      <c r="AE4" s="65">
        <v>1</v>
      </c>
      <c r="AF4" s="64"/>
      <c r="AG4" s="66">
        <v>2</v>
      </c>
      <c r="AH4" s="67">
        <f>SUM(D4:Q4)</f>
        <v>56</v>
      </c>
      <c r="AI4" s="68">
        <f t="shared" ref="AI4:AI39" si="0">100000/C4</f>
        <v>12.254901960784315</v>
      </c>
      <c r="AJ4" s="11">
        <f>AI4*AH4</f>
        <v>686.27450980392166</v>
      </c>
      <c r="AK4" s="59"/>
    </row>
    <row r="5" spans="1:60" x14ac:dyDescent="0.25">
      <c r="B5" s="15" t="s">
        <v>18</v>
      </c>
      <c r="C5" s="57">
        <v>1706</v>
      </c>
      <c r="D5" s="69">
        <v>2</v>
      </c>
      <c r="E5" s="69" t="s">
        <v>54</v>
      </c>
      <c r="F5" s="69">
        <v>1</v>
      </c>
      <c r="G5" s="69">
        <v>1</v>
      </c>
      <c r="H5" s="69"/>
      <c r="I5" s="69">
        <v>1</v>
      </c>
      <c r="J5" s="69">
        <v>1</v>
      </c>
      <c r="K5" s="69">
        <v>1</v>
      </c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87"/>
      <c r="X5" s="69"/>
      <c r="Y5" s="69"/>
      <c r="Z5" s="69"/>
      <c r="AA5" s="74"/>
      <c r="AB5" s="69"/>
      <c r="AC5" s="64"/>
      <c r="AD5" s="64"/>
      <c r="AE5" s="70"/>
      <c r="AF5" s="71"/>
      <c r="AG5" s="66"/>
      <c r="AH5" s="67">
        <f t="shared" ref="AH5:AH41" si="1">SUM(D5:Q5)</f>
        <v>7</v>
      </c>
      <c r="AI5" s="68">
        <f t="shared" si="0"/>
        <v>58.61664712778429</v>
      </c>
      <c r="AJ5" s="32">
        <f t="shared" ref="AJ5:AJ41" si="2">AI5*AH5</f>
        <v>410.31652989449003</v>
      </c>
      <c r="AK5" s="38"/>
    </row>
    <row r="6" spans="1:60" x14ac:dyDescent="0.25">
      <c r="B6" s="12" t="s">
        <v>19</v>
      </c>
      <c r="C6" s="19">
        <v>707</v>
      </c>
      <c r="D6" s="88">
        <v>3</v>
      </c>
      <c r="E6" s="88">
        <v>1</v>
      </c>
      <c r="F6" s="88" t="s">
        <v>54</v>
      </c>
      <c r="G6" s="88" t="s">
        <v>54</v>
      </c>
      <c r="H6" s="88">
        <v>1</v>
      </c>
      <c r="I6" s="88">
        <v>1</v>
      </c>
      <c r="J6" s="88" t="s">
        <v>54</v>
      </c>
      <c r="K6" s="88" t="s">
        <v>54</v>
      </c>
      <c r="L6" s="88">
        <v>1</v>
      </c>
      <c r="M6" s="88">
        <v>1</v>
      </c>
      <c r="N6" s="88" t="s">
        <v>54</v>
      </c>
      <c r="O6" s="88" t="s">
        <v>54</v>
      </c>
      <c r="P6" s="88">
        <v>1</v>
      </c>
      <c r="Q6" s="88">
        <v>5</v>
      </c>
      <c r="R6" s="88"/>
      <c r="S6" s="88"/>
      <c r="T6" s="88">
        <v>1</v>
      </c>
      <c r="U6" s="87"/>
      <c r="V6" s="88"/>
      <c r="W6" s="88"/>
      <c r="X6" s="88"/>
      <c r="Y6" s="88"/>
      <c r="Z6" s="88"/>
      <c r="AA6" s="89"/>
      <c r="AB6" s="88"/>
      <c r="AC6" s="72"/>
      <c r="AD6" s="64"/>
      <c r="AE6" s="73"/>
      <c r="AF6" s="64"/>
      <c r="AG6" s="66"/>
      <c r="AH6" s="67">
        <f t="shared" si="1"/>
        <v>14</v>
      </c>
      <c r="AI6" s="68">
        <f t="shared" si="0"/>
        <v>141.44271570014143</v>
      </c>
      <c r="AJ6" s="34">
        <f t="shared" si="2"/>
        <v>1980.1980198019801</v>
      </c>
      <c r="AK6" s="62"/>
    </row>
    <row r="7" spans="1:60" x14ac:dyDescent="0.25">
      <c r="B7" s="33" t="s">
        <v>20</v>
      </c>
      <c r="C7" s="57">
        <v>2907</v>
      </c>
      <c r="D7" s="88">
        <v>1</v>
      </c>
      <c r="E7" s="88" t="s">
        <v>54</v>
      </c>
      <c r="F7" s="88" t="s">
        <v>54</v>
      </c>
      <c r="G7" s="88" t="s">
        <v>54</v>
      </c>
      <c r="H7" s="88">
        <v>1</v>
      </c>
      <c r="I7" s="88">
        <v>2</v>
      </c>
      <c r="J7" s="88" t="s">
        <v>54</v>
      </c>
      <c r="K7" s="88" t="s">
        <v>54</v>
      </c>
      <c r="L7" s="88" t="s">
        <v>54</v>
      </c>
      <c r="M7" s="88" t="s">
        <v>54</v>
      </c>
      <c r="N7" s="88" t="s">
        <v>54</v>
      </c>
      <c r="O7" s="88" t="s">
        <v>54</v>
      </c>
      <c r="P7" s="88">
        <v>1</v>
      </c>
      <c r="Q7" s="88"/>
      <c r="R7" s="88"/>
      <c r="S7" s="88"/>
      <c r="T7" s="88"/>
      <c r="U7" s="88"/>
      <c r="V7" s="88"/>
      <c r="W7" s="88"/>
      <c r="X7" s="88"/>
      <c r="Y7" s="88"/>
      <c r="Z7" s="88"/>
      <c r="AA7" s="89"/>
      <c r="AB7" s="88"/>
      <c r="AC7" s="72"/>
      <c r="AD7" s="64"/>
      <c r="AE7" s="73"/>
      <c r="AF7" s="64"/>
      <c r="AG7" s="66"/>
      <c r="AH7" s="67">
        <f t="shared" si="1"/>
        <v>5</v>
      </c>
      <c r="AI7" s="68">
        <f t="shared" si="0"/>
        <v>34.399724802201582</v>
      </c>
      <c r="AJ7" s="32">
        <f t="shared" si="2"/>
        <v>171.99862401100791</v>
      </c>
      <c r="AK7" s="62"/>
    </row>
    <row r="8" spans="1:60" x14ac:dyDescent="0.25">
      <c r="B8" s="13" t="s">
        <v>21</v>
      </c>
      <c r="C8" s="58">
        <v>10692</v>
      </c>
      <c r="D8" s="88">
        <v>4</v>
      </c>
      <c r="E8" s="88">
        <v>3</v>
      </c>
      <c r="F8" s="88" t="s">
        <v>54</v>
      </c>
      <c r="G8" s="88">
        <v>1</v>
      </c>
      <c r="H8" s="88">
        <v>7</v>
      </c>
      <c r="I8" s="88">
        <v>6</v>
      </c>
      <c r="J8" s="88">
        <v>4</v>
      </c>
      <c r="K8" s="88">
        <v>9</v>
      </c>
      <c r="L8" s="88">
        <v>1</v>
      </c>
      <c r="M8" s="88" t="s">
        <v>54</v>
      </c>
      <c r="N8" s="88">
        <v>1</v>
      </c>
      <c r="O8" s="88">
        <v>2</v>
      </c>
      <c r="P8" s="88">
        <v>3</v>
      </c>
      <c r="Q8" s="88">
        <v>3</v>
      </c>
      <c r="R8" s="88" t="s">
        <v>54</v>
      </c>
      <c r="S8" s="88">
        <v>1</v>
      </c>
      <c r="T8" s="88"/>
      <c r="U8" s="88"/>
      <c r="V8" s="88"/>
      <c r="W8" s="88"/>
      <c r="X8" s="88"/>
      <c r="Y8" s="88"/>
      <c r="Z8" s="88"/>
      <c r="AA8" s="89">
        <v>1</v>
      </c>
      <c r="AB8" s="88"/>
      <c r="AC8" s="72">
        <v>1</v>
      </c>
      <c r="AD8" s="64"/>
      <c r="AE8" s="73"/>
      <c r="AF8" s="64"/>
      <c r="AG8" s="66"/>
      <c r="AH8" s="67">
        <f t="shared" si="1"/>
        <v>44</v>
      </c>
      <c r="AI8" s="68">
        <f t="shared" si="0"/>
        <v>9.3527871305649075</v>
      </c>
      <c r="AJ8" s="11">
        <f t="shared" si="2"/>
        <v>411.52263374485591</v>
      </c>
      <c r="AK8" s="62"/>
    </row>
    <row r="9" spans="1:60" x14ac:dyDescent="0.25">
      <c r="B9" s="12" t="s">
        <v>22</v>
      </c>
      <c r="C9" s="19">
        <v>3131</v>
      </c>
      <c r="D9" s="88">
        <v>1</v>
      </c>
      <c r="E9" s="88" t="s">
        <v>54</v>
      </c>
      <c r="F9" s="88">
        <v>1</v>
      </c>
      <c r="G9" s="88" t="s">
        <v>54</v>
      </c>
      <c r="H9" s="88">
        <v>1</v>
      </c>
      <c r="I9" s="88">
        <v>2</v>
      </c>
      <c r="J9" s="88">
        <v>2</v>
      </c>
      <c r="K9" s="88">
        <v>1</v>
      </c>
      <c r="L9" s="88" t="s">
        <v>54</v>
      </c>
      <c r="M9" s="88">
        <v>3</v>
      </c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9"/>
      <c r="AB9" s="88"/>
      <c r="AC9" s="72"/>
      <c r="AD9" s="64"/>
      <c r="AE9" s="73"/>
      <c r="AF9" s="64"/>
      <c r="AG9" s="66"/>
      <c r="AH9" s="67">
        <f t="shared" si="1"/>
        <v>11</v>
      </c>
      <c r="AI9" s="68">
        <f t="shared" si="0"/>
        <v>31.938677738741617</v>
      </c>
      <c r="AJ9" s="34">
        <f t="shared" si="2"/>
        <v>351.32545512615781</v>
      </c>
      <c r="AK9" s="62"/>
    </row>
    <row r="10" spans="1:60" x14ac:dyDescent="0.25">
      <c r="B10" s="13" t="s">
        <v>23</v>
      </c>
      <c r="C10" s="58">
        <v>7312</v>
      </c>
      <c r="D10" s="88">
        <v>1</v>
      </c>
      <c r="E10" s="88">
        <v>7</v>
      </c>
      <c r="F10" s="88">
        <v>3</v>
      </c>
      <c r="G10" s="88">
        <v>3</v>
      </c>
      <c r="H10" s="88">
        <v>1</v>
      </c>
      <c r="I10" s="88">
        <v>2</v>
      </c>
      <c r="J10" s="88">
        <v>3</v>
      </c>
      <c r="K10" s="88">
        <v>4</v>
      </c>
      <c r="L10" s="88">
        <v>5</v>
      </c>
      <c r="M10" s="88">
        <v>4</v>
      </c>
      <c r="N10" s="88">
        <v>1</v>
      </c>
      <c r="O10" s="88" t="s">
        <v>54</v>
      </c>
      <c r="P10" s="88">
        <v>1</v>
      </c>
      <c r="Q10" s="88">
        <v>1</v>
      </c>
      <c r="R10" s="88">
        <v>3</v>
      </c>
      <c r="S10" s="88"/>
      <c r="T10" s="88">
        <v>1</v>
      </c>
      <c r="U10" s="88"/>
      <c r="V10" s="88">
        <v>1</v>
      </c>
      <c r="W10" s="88"/>
      <c r="X10" s="88"/>
      <c r="Y10" s="88"/>
      <c r="Z10" s="88"/>
      <c r="AA10" s="89"/>
      <c r="AB10" s="88"/>
      <c r="AC10" s="72"/>
      <c r="AD10" s="64"/>
      <c r="AE10" s="73"/>
      <c r="AF10" s="64"/>
      <c r="AG10" s="66">
        <v>1</v>
      </c>
      <c r="AH10" s="67">
        <f t="shared" si="1"/>
        <v>36</v>
      </c>
      <c r="AI10" s="68">
        <f t="shared" si="0"/>
        <v>13.676148796498905</v>
      </c>
      <c r="AJ10" s="11">
        <f t="shared" si="2"/>
        <v>492.3413566739606</v>
      </c>
      <c r="AK10" s="62"/>
    </row>
    <row r="11" spans="1:60" x14ac:dyDescent="0.25">
      <c r="B11" s="14" t="s">
        <v>24</v>
      </c>
      <c r="C11" s="19">
        <v>5437</v>
      </c>
      <c r="D11" s="69">
        <v>2</v>
      </c>
      <c r="E11" s="69">
        <v>5</v>
      </c>
      <c r="F11" s="69">
        <v>7</v>
      </c>
      <c r="G11" s="69">
        <v>1</v>
      </c>
      <c r="H11" s="69"/>
      <c r="I11" s="69">
        <v>5</v>
      </c>
      <c r="J11" s="69">
        <v>3</v>
      </c>
      <c r="K11" s="69">
        <v>1</v>
      </c>
      <c r="L11" s="69">
        <v>1</v>
      </c>
      <c r="M11" s="69">
        <v>12</v>
      </c>
      <c r="N11" s="69" t="s">
        <v>54</v>
      </c>
      <c r="O11" s="69">
        <v>5</v>
      </c>
      <c r="P11" s="69">
        <v>1</v>
      </c>
      <c r="Q11" s="69">
        <v>1</v>
      </c>
      <c r="R11" s="69">
        <v>1</v>
      </c>
      <c r="S11" s="69"/>
      <c r="T11" s="69">
        <v>1</v>
      </c>
      <c r="U11" s="69"/>
      <c r="V11" s="69">
        <v>1</v>
      </c>
      <c r="W11" s="69"/>
      <c r="X11" s="69"/>
      <c r="Y11" s="69"/>
      <c r="Z11" s="69"/>
      <c r="AA11" s="74"/>
      <c r="AB11" s="69"/>
      <c r="AC11" s="64">
        <v>1</v>
      </c>
      <c r="AD11" s="64">
        <v>1</v>
      </c>
      <c r="AE11" s="70">
        <v>1</v>
      </c>
      <c r="AF11" s="64"/>
      <c r="AG11" s="66">
        <v>1</v>
      </c>
      <c r="AH11" s="67">
        <f t="shared" si="1"/>
        <v>44</v>
      </c>
      <c r="AI11" s="68">
        <f t="shared" si="0"/>
        <v>18.392495861688431</v>
      </c>
      <c r="AJ11" s="34">
        <f t="shared" si="2"/>
        <v>809.26981791429102</v>
      </c>
      <c r="AK11" s="38"/>
    </row>
    <row r="12" spans="1:60" x14ac:dyDescent="0.25">
      <c r="B12" s="15" t="s">
        <v>25</v>
      </c>
      <c r="C12" s="57">
        <v>2440</v>
      </c>
      <c r="D12" s="69" t="s">
        <v>54</v>
      </c>
      <c r="E12" s="69">
        <v>1</v>
      </c>
      <c r="F12" s="69" t="s">
        <v>54</v>
      </c>
      <c r="G12" s="69" t="s">
        <v>54</v>
      </c>
      <c r="H12" s="69">
        <v>2</v>
      </c>
      <c r="I12" s="69">
        <v>1</v>
      </c>
      <c r="J12" s="69" t="s">
        <v>54</v>
      </c>
      <c r="K12" s="69">
        <v>1</v>
      </c>
      <c r="L12" s="69" t="s">
        <v>54</v>
      </c>
      <c r="M12" s="69" t="s">
        <v>54</v>
      </c>
      <c r="N12" s="69" t="s">
        <v>54</v>
      </c>
      <c r="O12" s="69" t="s">
        <v>54</v>
      </c>
      <c r="P12" s="69">
        <v>1</v>
      </c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74"/>
      <c r="AB12" s="69"/>
      <c r="AC12" s="64"/>
      <c r="AD12" s="64"/>
      <c r="AE12" s="70"/>
      <c r="AF12" s="64"/>
      <c r="AG12" s="66"/>
      <c r="AH12" s="67">
        <f t="shared" si="1"/>
        <v>6</v>
      </c>
      <c r="AI12" s="68">
        <f t="shared" si="0"/>
        <v>40.983606557377051</v>
      </c>
      <c r="AJ12" s="32">
        <f t="shared" si="2"/>
        <v>245.90163934426232</v>
      </c>
      <c r="AK12" s="38"/>
    </row>
    <row r="13" spans="1:60" x14ac:dyDescent="0.25">
      <c r="B13" s="14" t="s">
        <v>26</v>
      </c>
      <c r="C13" s="19">
        <v>1395</v>
      </c>
      <c r="D13" s="69">
        <v>1</v>
      </c>
      <c r="E13" s="69">
        <v>1</v>
      </c>
      <c r="F13" s="69" t="s">
        <v>54</v>
      </c>
      <c r="G13" s="69" t="s">
        <v>54</v>
      </c>
      <c r="H13" s="69"/>
      <c r="I13" s="69"/>
      <c r="J13" s="69">
        <v>1</v>
      </c>
      <c r="K13" s="69" t="s">
        <v>54</v>
      </c>
      <c r="L13" s="69">
        <v>1</v>
      </c>
      <c r="M13" s="69" t="s">
        <v>54</v>
      </c>
      <c r="N13" s="69" t="s">
        <v>54</v>
      </c>
      <c r="O13" s="69" t="s">
        <v>54</v>
      </c>
      <c r="P13" s="69">
        <v>1</v>
      </c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74"/>
      <c r="AB13" s="69"/>
      <c r="AC13" s="64"/>
      <c r="AD13" s="64"/>
      <c r="AE13" s="70"/>
      <c r="AF13" s="64"/>
      <c r="AG13" s="66"/>
      <c r="AH13" s="67">
        <f t="shared" si="1"/>
        <v>5</v>
      </c>
      <c r="AI13" s="68">
        <f t="shared" si="0"/>
        <v>71.68458781362007</v>
      </c>
      <c r="AJ13" s="34">
        <f t="shared" si="2"/>
        <v>358.42293906810033</v>
      </c>
      <c r="AK13" s="38"/>
    </row>
    <row r="14" spans="1:60" x14ac:dyDescent="0.25">
      <c r="A14" s="52"/>
      <c r="B14" s="16" t="s">
        <v>27</v>
      </c>
      <c r="C14" s="58">
        <v>5309</v>
      </c>
      <c r="D14" s="69">
        <v>4</v>
      </c>
      <c r="E14" s="69">
        <v>2</v>
      </c>
      <c r="F14" s="69">
        <v>3</v>
      </c>
      <c r="G14" s="69" t="s">
        <v>54</v>
      </c>
      <c r="H14" s="69">
        <v>3</v>
      </c>
      <c r="I14" s="69"/>
      <c r="J14" s="69">
        <v>4</v>
      </c>
      <c r="K14" s="69">
        <v>2</v>
      </c>
      <c r="L14" s="69">
        <v>3</v>
      </c>
      <c r="M14" s="69" t="s">
        <v>54</v>
      </c>
      <c r="N14" s="69" t="s">
        <v>54</v>
      </c>
      <c r="O14" s="69" t="s">
        <v>54</v>
      </c>
      <c r="P14" s="69">
        <v>1</v>
      </c>
      <c r="Q14" s="69"/>
      <c r="R14" s="69"/>
      <c r="S14" s="69"/>
      <c r="T14" s="69"/>
      <c r="U14" s="69"/>
      <c r="V14" s="69"/>
      <c r="W14" s="69"/>
      <c r="X14" s="69"/>
      <c r="Y14" s="69">
        <v>1</v>
      </c>
      <c r="Z14" s="69"/>
      <c r="AA14" s="74">
        <v>1</v>
      </c>
      <c r="AB14" s="69"/>
      <c r="AC14" s="64"/>
      <c r="AD14" s="64"/>
      <c r="AE14" s="70"/>
      <c r="AF14" s="64"/>
      <c r="AG14" s="66"/>
      <c r="AH14" s="67">
        <f t="shared" si="1"/>
        <v>22</v>
      </c>
      <c r="AI14" s="68">
        <f t="shared" si="0"/>
        <v>18.835938971557731</v>
      </c>
      <c r="AJ14" s="11">
        <f t="shared" si="2"/>
        <v>414.39065737427006</v>
      </c>
      <c r="AK14" s="38"/>
    </row>
    <row r="15" spans="1:60" x14ac:dyDescent="0.25">
      <c r="B15" s="17" t="s">
        <v>28</v>
      </c>
      <c r="C15" s="58">
        <v>11021</v>
      </c>
      <c r="D15" s="69">
        <v>10</v>
      </c>
      <c r="E15" s="69">
        <v>5</v>
      </c>
      <c r="F15" s="69">
        <v>2</v>
      </c>
      <c r="G15" s="69">
        <v>3</v>
      </c>
      <c r="H15" s="69">
        <v>4</v>
      </c>
      <c r="I15" s="69">
        <v>4</v>
      </c>
      <c r="J15" s="69">
        <v>4</v>
      </c>
      <c r="K15" s="69">
        <v>9</v>
      </c>
      <c r="L15" s="69">
        <v>11</v>
      </c>
      <c r="M15" s="69">
        <v>8</v>
      </c>
      <c r="N15" s="69">
        <v>2</v>
      </c>
      <c r="O15" s="69" t="s">
        <v>54</v>
      </c>
      <c r="P15" s="69">
        <v>4</v>
      </c>
      <c r="Q15" s="69">
        <v>3</v>
      </c>
      <c r="R15" s="69">
        <v>6</v>
      </c>
      <c r="S15" s="69">
        <v>2</v>
      </c>
      <c r="T15" s="69"/>
      <c r="U15" s="69"/>
      <c r="V15" s="69">
        <v>2</v>
      </c>
      <c r="W15" s="69">
        <v>3</v>
      </c>
      <c r="X15" s="69"/>
      <c r="Y15" s="69">
        <v>2</v>
      </c>
      <c r="Z15" s="69">
        <v>1</v>
      </c>
      <c r="AA15" s="74">
        <v>3</v>
      </c>
      <c r="AB15" s="69"/>
      <c r="AC15" s="64"/>
      <c r="AD15" s="64">
        <v>1</v>
      </c>
      <c r="AE15" s="70"/>
      <c r="AF15" s="64"/>
      <c r="AG15" s="66"/>
      <c r="AH15" s="67">
        <f t="shared" si="1"/>
        <v>69</v>
      </c>
      <c r="AI15" s="68">
        <f t="shared" si="0"/>
        <v>9.0735867888576358</v>
      </c>
      <c r="AJ15" s="11">
        <f t="shared" si="2"/>
        <v>626.0774884311769</v>
      </c>
      <c r="AK15" s="38"/>
    </row>
    <row r="16" spans="1:60" x14ac:dyDescent="0.25">
      <c r="B16" s="17" t="s">
        <v>29</v>
      </c>
      <c r="C16" s="58">
        <v>1919</v>
      </c>
      <c r="D16" s="64">
        <v>1</v>
      </c>
      <c r="E16" s="64" t="s">
        <v>54</v>
      </c>
      <c r="F16" s="64">
        <v>1</v>
      </c>
      <c r="G16" s="64" t="s">
        <v>54</v>
      </c>
      <c r="H16" s="64"/>
      <c r="I16" s="64">
        <v>1</v>
      </c>
      <c r="J16" s="64">
        <v>1</v>
      </c>
      <c r="K16" s="64">
        <v>1</v>
      </c>
      <c r="L16" s="64">
        <v>1</v>
      </c>
      <c r="M16" s="64">
        <v>1</v>
      </c>
      <c r="N16" s="64"/>
      <c r="O16" s="64"/>
      <c r="P16" s="64"/>
      <c r="Q16" s="64"/>
      <c r="R16" s="64"/>
      <c r="S16" s="64"/>
      <c r="T16" s="69"/>
      <c r="U16" s="69"/>
      <c r="V16" s="69"/>
      <c r="W16" s="69"/>
      <c r="X16" s="69"/>
      <c r="Y16" s="69"/>
      <c r="Z16" s="69"/>
      <c r="AA16" s="74">
        <v>1</v>
      </c>
      <c r="AB16" s="69"/>
      <c r="AC16" s="64"/>
      <c r="AD16" s="64"/>
      <c r="AE16" s="70"/>
      <c r="AF16" s="64"/>
      <c r="AG16" s="66"/>
      <c r="AH16" s="67">
        <f t="shared" si="1"/>
        <v>7</v>
      </c>
      <c r="AI16" s="68">
        <f t="shared" si="0"/>
        <v>52.110474205315271</v>
      </c>
      <c r="AJ16" s="11">
        <f t="shared" si="2"/>
        <v>364.77331943720691</v>
      </c>
      <c r="AK16" s="38"/>
    </row>
    <row r="17" spans="2:37" x14ac:dyDescent="0.25">
      <c r="B17" s="17" t="s">
        <v>30</v>
      </c>
      <c r="C17" s="58">
        <v>4564</v>
      </c>
      <c r="D17" s="69">
        <v>1</v>
      </c>
      <c r="E17" s="69">
        <v>1</v>
      </c>
      <c r="F17" s="69" t="s">
        <v>54</v>
      </c>
      <c r="G17" s="69" t="s">
        <v>54</v>
      </c>
      <c r="H17" s="69">
        <v>1</v>
      </c>
      <c r="I17" s="69">
        <v>2</v>
      </c>
      <c r="J17" s="69" t="s">
        <v>54</v>
      </c>
      <c r="K17" s="69">
        <v>3</v>
      </c>
      <c r="L17" s="69">
        <v>3</v>
      </c>
      <c r="M17" s="69">
        <v>4</v>
      </c>
      <c r="N17" s="69">
        <v>3</v>
      </c>
      <c r="O17" s="69"/>
      <c r="P17" s="69"/>
      <c r="Q17" s="69"/>
      <c r="R17" s="69"/>
      <c r="S17" s="69"/>
      <c r="T17" s="69">
        <v>1</v>
      </c>
      <c r="U17" s="69"/>
      <c r="V17" s="69"/>
      <c r="W17" s="69"/>
      <c r="X17" s="69"/>
      <c r="Y17" s="69"/>
      <c r="Z17" s="69"/>
      <c r="AA17" s="74">
        <v>1</v>
      </c>
      <c r="AB17" s="69"/>
      <c r="AC17" s="64">
        <v>1</v>
      </c>
      <c r="AD17" s="64"/>
      <c r="AE17" s="70"/>
      <c r="AF17" s="71"/>
      <c r="AG17" s="66"/>
      <c r="AH17" s="67">
        <f t="shared" si="1"/>
        <v>18</v>
      </c>
      <c r="AI17" s="68">
        <f t="shared" si="0"/>
        <v>21.910604732690622</v>
      </c>
      <c r="AJ17" s="11">
        <f t="shared" si="2"/>
        <v>394.39088518843118</v>
      </c>
      <c r="AK17" s="38"/>
    </row>
    <row r="18" spans="2:37" x14ac:dyDescent="0.25">
      <c r="B18" s="17" t="s">
        <v>31</v>
      </c>
      <c r="C18" s="58">
        <v>4412</v>
      </c>
      <c r="D18" s="69">
        <v>3</v>
      </c>
      <c r="E18" s="69">
        <v>1</v>
      </c>
      <c r="F18" s="69" t="s">
        <v>54</v>
      </c>
      <c r="G18" s="69">
        <v>1</v>
      </c>
      <c r="H18" s="69">
        <v>1</v>
      </c>
      <c r="I18" s="69">
        <v>2</v>
      </c>
      <c r="J18" s="69">
        <v>2</v>
      </c>
      <c r="K18" s="69">
        <v>1</v>
      </c>
      <c r="L18" s="69" t="s">
        <v>54</v>
      </c>
      <c r="M18" s="69">
        <v>1</v>
      </c>
      <c r="N18" s="69">
        <v>3</v>
      </c>
      <c r="O18" s="69" t="s">
        <v>54</v>
      </c>
      <c r="P18" s="69">
        <v>2</v>
      </c>
      <c r="Q18" s="69">
        <v>1</v>
      </c>
      <c r="R18" s="69"/>
      <c r="S18" s="69"/>
      <c r="T18" s="69"/>
      <c r="U18" s="69"/>
      <c r="V18" s="69"/>
      <c r="W18" s="69"/>
      <c r="X18" s="69"/>
      <c r="Y18" s="69">
        <v>1</v>
      </c>
      <c r="Z18" s="69"/>
      <c r="AA18" s="74"/>
      <c r="AB18" s="69"/>
      <c r="AC18" s="64"/>
      <c r="AD18" s="64"/>
      <c r="AE18" s="70"/>
      <c r="AF18" s="64">
        <v>1</v>
      </c>
      <c r="AG18" s="66"/>
      <c r="AH18" s="67">
        <f t="shared" si="1"/>
        <v>18</v>
      </c>
      <c r="AI18" s="68">
        <f t="shared" si="0"/>
        <v>22.665457842248415</v>
      </c>
      <c r="AJ18" s="11">
        <f t="shared" si="2"/>
        <v>407.9782411604715</v>
      </c>
      <c r="AK18" s="38"/>
    </row>
    <row r="19" spans="2:37" x14ac:dyDescent="0.25">
      <c r="B19" s="15" t="s">
        <v>32</v>
      </c>
      <c r="C19" s="57">
        <v>7030</v>
      </c>
      <c r="D19" s="69">
        <v>5</v>
      </c>
      <c r="E19" s="69">
        <v>7</v>
      </c>
      <c r="F19" s="69" t="s">
        <v>54</v>
      </c>
      <c r="G19" s="69" t="s">
        <v>54</v>
      </c>
      <c r="H19" s="69">
        <v>3</v>
      </c>
      <c r="I19" s="69">
        <v>3</v>
      </c>
      <c r="J19" s="69" t="s">
        <v>54</v>
      </c>
      <c r="K19" s="69">
        <v>4</v>
      </c>
      <c r="L19" s="69">
        <v>5</v>
      </c>
      <c r="M19" s="69">
        <v>1</v>
      </c>
      <c r="N19" s="69" t="s">
        <v>54</v>
      </c>
      <c r="O19" s="69" t="s">
        <v>54</v>
      </c>
      <c r="P19" s="69" t="s">
        <v>54</v>
      </c>
      <c r="Q19" s="69">
        <v>2</v>
      </c>
      <c r="R19" s="69" t="s">
        <v>54</v>
      </c>
      <c r="S19" s="69">
        <v>1</v>
      </c>
      <c r="T19" s="69">
        <v>1</v>
      </c>
      <c r="U19" s="69"/>
      <c r="V19" s="69"/>
      <c r="W19" s="69">
        <v>1</v>
      </c>
      <c r="X19" s="69"/>
      <c r="Y19" s="69"/>
      <c r="Z19" s="69"/>
      <c r="AA19" s="74"/>
      <c r="AB19" s="69"/>
      <c r="AC19" s="64"/>
      <c r="AD19" s="64">
        <v>2</v>
      </c>
      <c r="AE19" s="70"/>
      <c r="AF19" s="64"/>
      <c r="AG19" s="66"/>
      <c r="AH19" s="67">
        <f t="shared" si="1"/>
        <v>30</v>
      </c>
      <c r="AI19" s="68">
        <f t="shared" si="0"/>
        <v>14.22475106685633</v>
      </c>
      <c r="AJ19" s="32">
        <f t="shared" si="2"/>
        <v>426.7425320056899</v>
      </c>
      <c r="AK19" s="38"/>
    </row>
    <row r="20" spans="2:37" x14ac:dyDescent="0.25">
      <c r="B20" s="14" t="s">
        <v>33</v>
      </c>
      <c r="C20" s="19">
        <v>893</v>
      </c>
      <c r="D20" s="69" t="s">
        <v>54</v>
      </c>
      <c r="E20" s="69">
        <v>4</v>
      </c>
      <c r="F20" s="69" t="s">
        <v>54</v>
      </c>
      <c r="G20" s="69" t="s">
        <v>54</v>
      </c>
      <c r="H20" s="69"/>
      <c r="I20" s="69">
        <v>2</v>
      </c>
      <c r="J20" s="69">
        <v>1</v>
      </c>
      <c r="K20" s="69">
        <v>2</v>
      </c>
      <c r="L20" s="69">
        <v>2</v>
      </c>
      <c r="M20" s="69" t="s">
        <v>54</v>
      </c>
      <c r="N20" s="69" t="s">
        <v>54</v>
      </c>
      <c r="O20" s="69" t="s">
        <v>54</v>
      </c>
      <c r="P20" s="69">
        <v>1</v>
      </c>
      <c r="Q20" s="69">
        <v>1</v>
      </c>
      <c r="R20" s="69"/>
      <c r="S20" s="69"/>
      <c r="T20" s="69"/>
      <c r="U20" s="69"/>
      <c r="V20" s="69"/>
      <c r="W20" s="69"/>
      <c r="X20" s="69"/>
      <c r="Y20" s="69"/>
      <c r="Z20" s="69"/>
      <c r="AA20" s="74"/>
      <c r="AB20" s="69"/>
      <c r="AC20" s="64"/>
      <c r="AD20" s="64"/>
      <c r="AE20" s="70"/>
      <c r="AF20" s="64"/>
      <c r="AG20" s="66"/>
      <c r="AH20" s="67">
        <f t="shared" si="1"/>
        <v>13</v>
      </c>
      <c r="AI20" s="68">
        <f t="shared" si="0"/>
        <v>111.98208286674132</v>
      </c>
      <c r="AJ20" s="34">
        <f t="shared" si="2"/>
        <v>1455.7670772676372</v>
      </c>
      <c r="AK20" s="38"/>
    </row>
    <row r="21" spans="2:37" x14ac:dyDescent="0.25">
      <c r="B21" s="15" t="s">
        <v>34</v>
      </c>
      <c r="C21" s="57">
        <v>1275</v>
      </c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87"/>
      <c r="Y21" s="69"/>
      <c r="Z21" s="69"/>
      <c r="AA21" s="74"/>
      <c r="AB21" s="69"/>
      <c r="AC21" s="64"/>
      <c r="AD21" s="64"/>
      <c r="AE21" s="70"/>
      <c r="AF21" s="64"/>
      <c r="AG21" s="66"/>
      <c r="AH21" s="67">
        <f t="shared" si="1"/>
        <v>0</v>
      </c>
      <c r="AI21" s="68">
        <f t="shared" si="0"/>
        <v>78.431372549019613</v>
      </c>
      <c r="AJ21" s="32">
        <f t="shared" si="2"/>
        <v>0</v>
      </c>
      <c r="AK21" s="35"/>
    </row>
    <row r="22" spans="2:37" x14ac:dyDescent="0.25">
      <c r="B22" s="17" t="s">
        <v>35</v>
      </c>
      <c r="C22" s="58">
        <v>3721</v>
      </c>
      <c r="D22" s="69">
        <v>1</v>
      </c>
      <c r="E22" s="69" t="s">
        <v>54</v>
      </c>
      <c r="F22" s="69">
        <v>1</v>
      </c>
      <c r="G22" s="69">
        <v>1</v>
      </c>
      <c r="H22" s="69">
        <v>1</v>
      </c>
      <c r="I22" s="69"/>
      <c r="J22" s="69" t="s">
        <v>54</v>
      </c>
      <c r="K22" s="69">
        <v>1</v>
      </c>
      <c r="L22" s="69">
        <v>2</v>
      </c>
      <c r="M22" s="69" t="s">
        <v>54</v>
      </c>
      <c r="N22" s="69" t="s">
        <v>54</v>
      </c>
      <c r="O22" s="69" t="s">
        <v>54</v>
      </c>
      <c r="P22" s="69">
        <v>2</v>
      </c>
      <c r="Q22" s="69">
        <v>1</v>
      </c>
      <c r="R22" s="69">
        <v>1</v>
      </c>
      <c r="S22" s="69"/>
      <c r="T22" s="69"/>
      <c r="U22" s="69"/>
      <c r="V22" s="69"/>
      <c r="W22" s="69"/>
      <c r="X22" s="69">
        <v>1</v>
      </c>
      <c r="Y22" s="69"/>
      <c r="Z22" s="69"/>
      <c r="AA22" s="74"/>
      <c r="AB22" s="69"/>
      <c r="AC22" s="64">
        <v>1</v>
      </c>
      <c r="AD22" s="64"/>
      <c r="AE22" s="70"/>
      <c r="AF22" s="64"/>
      <c r="AG22" s="66"/>
      <c r="AH22" s="67">
        <f t="shared" si="1"/>
        <v>10</v>
      </c>
      <c r="AI22" s="68">
        <f t="shared" si="0"/>
        <v>26.874496103198066</v>
      </c>
      <c r="AJ22" s="11">
        <f t="shared" si="2"/>
        <v>268.74496103198067</v>
      </c>
      <c r="AK22" s="38"/>
    </row>
    <row r="23" spans="2:37" x14ac:dyDescent="0.25">
      <c r="B23" s="15" t="s">
        <v>36</v>
      </c>
      <c r="C23" s="57">
        <v>7876</v>
      </c>
      <c r="D23" s="69">
        <v>2</v>
      </c>
      <c r="E23" s="69" t="s">
        <v>54</v>
      </c>
      <c r="F23" s="69" t="s">
        <v>54</v>
      </c>
      <c r="G23" s="69" t="s">
        <v>54</v>
      </c>
      <c r="H23" s="69"/>
      <c r="I23" s="69">
        <v>2</v>
      </c>
      <c r="J23" s="69" t="s">
        <v>54</v>
      </c>
      <c r="K23" s="69" t="s">
        <v>54</v>
      </c>
      <c r="L23" s="69">
        <v>1</v>
      </c>
      <c r="M23" s="69" t="s">
        <v>54</v>
      </c>
      <c r="N23" s="69" t="s">
        <v>54</v>
      </c>
      <c r="O23" s="69" t="s">
        <v>54</v>
      </c>
      <c r="P23" s="69" t="s">
        <v>54</v>
      </c>
      <c r="Q23" s="69">
        <v>1</v>
      </c>
      <c r="R23" s="69" t="s">
        <v>54</v>
      </c>
      <c r="S23" s="69">
        <v>1</v>
      </c>
      <c r="T23" s="69"/>
      <c r="U23" s="69"/>
      <c r="V23" s="69"/>
      <c r="W23" s="69"/>
      <c r="X23" s="69"/>
      <c r="Y23" s="69"/>
      <c r="Z23" s="69"/>
      <c r="AA23" s="74"/>
      <c r="AB23" s="69"/>
      <c r="AC23" s="64"/>
      <c r="AD23" s="64"/>
      <c r="AE23" s="70"/>
      <c r="AF23" s="64"/>
      <c r="AG23" s="66"/>
      <c r="AH23" s="67">
        <f t="shared" si="1"/>
        <v>6</v>
      </c>
      <c r="AI23" s="68">
        <f t="shared" si="0"/>
        <v>12.696800406297614</v>
      </c>
      <c r="AJ23" s="32">
        <f t="shared" si="2"/>
        <v>76.180802437785687</v>
      </c>
      <c r="AK23" s="37"/>
    </row>
    <row r="24" spans="2:37" x14ac:dyDescent="0.25">
      <c r="B24" s="15" t="s">
        <v>37</v>
      </c>
      <c r="C24" s="57">
        <v>3600</v>
      </c>
      <c r="D24" s="69">
        <v>4</v>
      </c>
      <c r="E24" s="69">
        <v>2</v>
      </c>
      <c r="F24" s="69" t="s">
        <v>54</v>
      </c>
      <c r="G24" s="69">
        <v>1</v>
      </c>
      <c r="H24" s="69">
        <v>2</v>
      </c>
      <c r="I24" s="69">
        <v>1</v>
      </c>
      <c r="J24" s="69">
        <v>1</v>
      </c>
      <c r="K24" s="69" t="s">
        <v>54</v>
      </c>
      <c r="L24" s="69" t="s">
        <v>54</v>
      </c>
      <c r="M24" s="69">
        <v>1</v>
      </c>
      <c r="N24" s="69">
        <v>1</v>
      </c>
      <c r="O24" s="69" t="s">
        <v>54</v>
      </c>
      <c r="P24" s="69" t="s">
        <v>54</v>
      </c>
      <c r="Q24" s="69" t="s">
        <v>54</v>
      </c>
      <c r="R24" s="69" t="s">
        <v>54</v>
      </c>
      <c r="S24" s="69">
        <v>1</v>
      </c>
      <c r="T24" s="69"/>
      <c r="U24" s="69"/>
      <c r="V24" s="69">
        <v>1</v>
      </c>
      <c r="W24" s="69"/>
      <c r="X24" s="69"/>
      <c r="Y24" s="69"/>
      <c r="Z24" s="69"/>
      <c r="AA24" s="74"/>
      <c r="AB24" s="69"/>
      <c r="AC24" s="64"/>
      <c r="AD24" s="64"/>
      <c r="AE24" s="70"/>
      <c r="AF24" s="71"/>
      <c r="AG24" s="66"/>
      <c r="AH24" s="67">
        <f t="shared" si="1"/>
        <v>13</v>
      </c>
      <c r="AI24" s="68">
        <f t="shared" si="0"/>
        <v>27.777777777777779</v>
      </c>
      <c r="AJ24" s="32">
        <f t="shared" si="2"/>
        <v>361.11111111111114</v>
      </c>
      <c r="AK24" s="38"/>
    </row>
    <row r="25" spans="2:37" x14ac:dyDescent="0.25">
      <c r="B25" s="17" t="s">
        <v>38</v>
      </c>
      <c r="C25" s="58">
        <v>11164</v>
      </c>
      <c r="D25" s="69">
        <v>18</v>
      </c>
      <c r="E25" s="69">
        <v>7</v>
      </c>
      <c r="F25" s="69">
        <v>4</v>
      </c>
      <c r="G25" s="69">
        <v>2</v>
      </c>
      <c r="H25" s="69">
        <v>13</v>
      </c>
      <c r="I25" s="69">
        <v>8</v>
      </c>
      <c r="J25" s="69">
        <v>11</v>
      </c>
      <c r="K25" s="69">
        <v>19</v>
      </c>
      <c r="L25" s="69">
        <v>4</v>
      </c>
      <c r="M25" s="69">
        <v>1</v>
      </c>
      <c r="N25" s="69" t="s">
        <v>54</v>
      </c>
      <c r="O25" s="69" t="s">
        <v>54</v>
      </c>
      <c r="P25" s="69">
        <v>10</v>
      </c>
      <c r="Q25" s="69">
        <v>6</v>
      </c>
      <c r="R25" s="69">
        <v>2</v>
      </c>
      <c r="S25" s="69">
        <v>10</v>
      </c>
      <c r="T25" s="69">
        <v>6</v>
      </c>
      <c r="U25" s="69"/>
      <c r="V25" s="69">
        <v>1</v>
      </c>
      <c r="W25" s="69">
        <v>3</v>
      </c>
      <c r="X25" s="69">
        <v>4</v>
      </c>
      <c r="Y25" s="69"/>
      <c r="Z25" s="69"/>
      <c r="AA25" s="74">
        <v>3</v>
      </c>
      <c r="AB25" s="69"/>
      <c r="AC25" s="64"/>
      <c r="AD25" s="64"/>
      <c r="AE25" s="70"/>
      <c r="AF25" s="64"/>
      <c r="AG25" s="66"/>
      <c r="AH25" s="67">
        <f t="shared" si="1"/>
        <v>103</v>
      </c>
      <c r="AI25" s="68">
        <f t="shared" si="0"/>
        <v>8.9573629523468288</v>
      </c>
      <c r="AJ25" s="11">
        <f t="shared" si="2"/>
        <v>922.60838409172334</v>
      </c>
      <c r="AK25" s="38"/>
    </row>
    <row r="26" spans="2:37" x14ac:dyDescent="0.25">
      <c r="B26" s="17" t="s">
        <v>39</v>
      </c>
      <c r="C26" s="58">
        <v>1384</v>
      </c>
      <c r="D26" s="69">
        <v>1</v>
      </c>
      <c r="E26" s="69">
        <v>2</v>
      </c>
      <c r="F26" s="69">
        <v>1</v>
      </c>
      <c r="G26" s="69" t="s">
        <v>54</v>
      </c>
      <c r="H26" s="69"/>
      <c r="I26" s="69"/>
      <c r="J26" s="69" t="s">
        <v>54</v>
      </c>
      <c r="K26" s="69">
        <v>2</v>
      </c>
      <c r="L26" s="69">
        <v>4</v>
      </c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74"/>
      <c r="AB26" s="69"/>
      <c r="AC26" s="64"/>
      <c r="AD26" s="64"/>
      <c r="AE26" s="70"/>
      <c r="AF26" s="71"/>
      <c r="AG26" s="66"/>
      <c r="AH26" s="67">
        <f t="shared" si="1"/>
        <v>10</v>
      </c>
      <c r="AI26" s="68">
        <f t="shared" si="0"/>
        <v>72.25433526011561</v>
      </c>
      <c r="AJ26" s="11">
        <f t="shared" si="2"/>
        <v>722.54335260115613</v>
      </c>
      <c r="AK26" s="38"/>
    </row>
    <row r="27" spans="2:37" x14ac:dyDescent="0.25">
      <c r="B27" s="14" t="s">
        <v>40</v>
      </c>
      <c r="C27" s="19">
        <v>929</v>
      </c>
      <c r="D27" s="69">
        <v>1</v>
      </c>
      <c r="E27" s="69" t="s">
        <v>54</v>
      </c>
      <c r="F27" s="69">
        <v>2</v>
      </c>
      <c r="G27" s="69" t="s">
        <v>54</v>
      </c>
      <c r="H27" s="69">
        <v>1</v>
      </c>
      <c r="I27" s="69"/>
      <c r="J27" s="69" t="s">
        <v>54</v>
      </c>
      <c r="K27" s="69" t="s">
        <v>54</v>
      </c>
      <c r="L27" s="69" t="s">
        <v>54</v>
      </c>
      <c r="M27" s="69" t="s">
        <v>54</v>
      </c>
      <c r="N27" s="69" t="s">
        <v>54</v>
      </c>
      <c r="O27" s="69" t="s">
        <v>54</v>
      </c>
      <c r="P27" s="69" t="s">
        <v>54</v>
      </c>
      <c r="Q27" s="69" t="s">
        <v>54</v>
      </c>
      <c r="R27" s="69" t="s">
        <v>54</v>
      </c>
      <c r="S27" s="69">
        <v>1</v>
      </c>
      <c r="T27" s="69"/>
      <c r="U27" s="69"/>
      <c r="V27" s="69"/>
      <c r="W27" s="69"/>
      <c r="X27" s="69">
        <v>2</v>
      </c>
      <c r="Y27" s="69"/>
      <c r="Z27" s="69"/>
      <c r="AA27" s="74"/>
      <c r="AB27" s="69"/>
      <c r="AC27" s="64"/>
      <c r="AD27" s="64"/>
      <c r="AE27" s="70"/>
      <c r="AF27" s="64"/>
      <c r="AG27" s="66"/>
      <c r="AH27" s="67">
        <f t="shared" si="1"/>
        <v>4</v>
      </c>
      <c r="AI27" s="68">
        <f t="shared" si="0"/>
        <v>107.64262648008611</v>
      </c>
      <c r="AJ27" s="34">
        <f t="shared" si="2"/>
        <v>430.57050592034443</v>
      </c>
      <c r="AK27" s="38"/>
    </row>
    <row r="28" spans="2:37" x14ac:dyDescent="0.25">
      <c r="B28" s="17" t="s">
        <v>41</v>
      </c>
      <c r="C28" s="58">
        <v>4783</v>
      </c>
      <c r="D28" s="69">
        <v>5</v>
      </c>
      <c r="E28" s="69" t="s">
        <v>54</v>
      </c>
      <c r="F28" s="69" t="s">
        <v>54</v>
      </c>
      <c r="G28" s="69" t="s">
        <v>54</v>
      </c>
      <c r="H28" s="69">
        <v>2</v>
      </c>
      <c r="I28" s="69">
        <v>1</v>
      </c>
      <c r="J28" s="69">
        <v>1</v>
      </c>
      <c r="K28" s="69">
        <v>4</v>
      </c>
      <c r="L28" s="69">
        <v>1</v>
      </c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>
        <v>1</v>
      </c>
      <c r="Y28" s="69"/>
      <c r="Z28" s="69"/>
      <c r="AA28" s="74"/>
      <c r="AB28" s="69"/>
      <c r="AC28" s="64"/>
      <c r="AD28" s="64"/>
      <c r="AE28" s="70"/>
      <c r="AF28" s="64">
        <v>1</v>
      </c>
      <c r="AG28" s="66"/>
      <c r="AH28" s="67">
        <f t="shared" si="1"/>
        <v>14</v>
      </c>
      <c r="AI28" s="68">
        <f t="shared" si="0"/>
        <v>20.907380305247752</v>
      </c>
      <c r="AJ28" s="11">
        <f t="shared" si="2"/>
        <v>292.70332427346852</v>
      </c>
      <c r="AK28" s="38"/>
    </row>
    <row r="29" spans="2:37" x14ac:dyDescent="0.25">
      <c r="B29" s="15" t="s">
        <v>42</v>
      </c>
      <c r="C29" s="57">
        <v>3090</v>
      </c>
      <c r="D29" s="69">
        <v>2</v>
      </c>
      <c r="E29" s="69" t="s">
        <v>54</v>
      </c>
      <c r="F29" s="69" t="s">
        <v>54</v>
      </c>
      <c r="G29" s="69" t="s">
        <v>54</v>
      </c>
      <c r="H29" s="69">
        <v>3</v>
      </c>
      <c r="I29" s="69">
        <v>1</v>
      </c>
      <c r="J29" s="69" t="s">
        <v>54</v>
      </c>
      <c r="K29" s="69" t="s">
        <v>54</v>
      </c>
      <c r="L29" s="69" t="s">
        <v>54</v>
      </c>
      <c r="M29" s="69">
        <v>1</v>
      </c>
      <c r="N29" s="69" t="s">
        <v>54</v>
      </c>
      <c r="O29" s="69" t="s">
        <v>54</v>
      </c>
      <c r="P29" s="69">
        <v>1</v>
      </c>
      <c r="Q29" s="69"/>
      <c r="R29" s="69"/>
      <c r="S29" s="69"/>
      <c r="T29" s="69"/>
      <c r="U29" s="69">
        <v>1</v>
      </c>
      <c r="V29" s="69"/>
      <c r="W29" s="69"/>
      <c r="X29" s="69"/>
      <c r="Y29" s="69"/>
      <c r="Z29" s="69"/>
      <c r="AA29" s="74"/>
      <c r="AB29" s="69"/>
      <c r="AC29" s="64">
        <v>1</v>
      </c>
      <c r="AD29" s="64"/>
      <c r="AE29" s="70"/>
      <c r="AF29" s="64"/>
      <c r="AG29" s="66"/>
      <c r="AH29" s="67">
        <f t="shared" si="1"/>
        <v>8</v>
      </c>
      <c r="AI29" s="68">
        <f t="shared" si="0"/>
        <v>32.362459546925564</v>
      </c>
      <c r="AJ29" s="32">
        <f t="shared" si="2"/>
        <v>258.89967637540451</v>
      </c>
      <c r="AK29" s="38"/>
    </row>
    <row r="30" spans="2:37" x14ac:dyDescent="0.25">
      <c r="B30" s="17" t="s">
        <v>43</v>
      </c>
      <c r="C30" s="58">
        <v>11042</v>
      </c>
      <c r="D30" s="69">
        <v>5</v>
      </c>
      <c r="E30" s="69">
        <v>7</v>
      </c>
      <c r="F30" s="69">
        <v>23</v>
      </c>
      <c r="G30" s="69" t="s">
        <v>54</v>
      </c>
      <c r="H30" s="69">
        <v>12</v>
      </c>
      <c r="I30" s="69">
        <v>6</v>
      </c>
      <c r="J30" s="69">
        <v>4</v>
      </c>
      <c r="K30" s="69">
        <v>3</v>
      </c>
      <c r="L30" s="69">
        <v>3</v>
      </c>
      <c r="M30" s="69">
        <v>1</v>
      </c>
      <c r="N30" s="69" t="s">
        <v>54</v>
      </c>
      <c r="O30" s="69">
        <v>1</v>
      </c>
      <c r="P30" s="69">
        <v>5</v>
      </c>
      <c r="Q30" s="69">
        <v>4</v>
      </c>
      <c r="R30" s="69">
        <v>1</v>
      </c>
      <c r="S30" s="69">
        <v>2</v>
      </c>
      <c r="T30" s="69">
        <v>2</v>
      </c>
      <c r="U30" s="69"/>
      <c r="V30" s="87">
        <v>1</v>
      </c>
      <c r="W30" s="69"/>
      <c r="X30" s="69">
        <v>2</v>
      </c>
      <c r="Y30" s="69"/>
      <c r="Z30" s="69">
        <v>3</v>
      </c>
      <c r="AA30" s="74"/>
      <c r="AB30" s="69"/>
      <c r="AC30" s="64"/>
      <c r="AD30" s="64">
        <v>1</v>
      </c>
      <c r="AE30" s="70"/>
      <c r="AF30" s="64"/>
      <c r="AG30" s="66"/>
      <c r="AH30" s="67">
        <f t="shared" si="1"/>
        <v>74</v>
      </c>
      <c r="AI30" s="68">
        <f t="shared" si="0"/>
        <v>9.0563303749320774</v>
      </c>
      <c r="AJ30" s="11">
        <f t="shared" si="2"/>
        <v>670.16844774497372</v>
      </c>
      <c r="AK30" s="38"/>
    </row>
    <row r="31" spans="2:37" x14ac:dyDescent="0.25">
      <c r="B31" s="15" t="s">
        <v>44</v>
      </c>
      <c r="C31" s="57">
        <v>1992</v>
      </c>
      <c r="D31" s="69" t="s">
        <v>54</v>
      </c>
      <c r="E31" s="69">
        <v>1</v>
      </c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74"/>
      <c r="AB31" s="69"/>
      <c r="AC31" s="64"/>
      <c r="AD31" s="64"/>
      <c r="AE31" s="70"/>
      <c r="AF31" s="64"/>
      <c r="AG31" s="66"/>
      <c r="AH31" s="67">
        <f t="shared" si="1"/>
        <v>1</v>
      </c>
      <c r="AI31" s="68">
        <f t="shared" si="0"/>
        <v>50.200803212851405</v>
      </c>
      <c r="AJ31" s="32">
        <f t="shared" si="2"/>
        <v>50.200803212851405</v>
      </c>
      <c r="AK31" s="36"/>
    </row>
    <row r="32" spans="2:37" x14ac:dyDescent="0.25">
      <c r="B32" s="15" t="s">
        <v>45</v>
      </c>
      <c r="C32" s="57">
        <v>7850</v>
      </c>
      <c r="D32" s="69" t="s">
        <v>54</v>
      </c>
      <c r="E32" s="69">
        <v>1</v>
      </c>
      <c r="F32" s="69">
        <v>1</v>
      </c>
      <c r="G32" s="69">
        <v>1</v>
      </c>
      <c r="H32" s="69"/>
      <c r="I32" s="69"/>
      <c r="J32" s="69">
        <v>1</v>
      </c>
      <c r="K32" s="69" t="s">
        <v>54</v>
      </c>
      <c r="L32" s="69">
        <v>2</v>
      </c>
      <c r="M32" s="69"/>
      <c r="N32" s="69"/>
      <c r="O32" s="69"/>
      <c r="P32" s="69"/>
      <c r="Q32" s="69"/>
      <c r="R32" s="69"/>
      <c r="S32" s="69"/>
      <c r="T32" s="69"/>
      <c r="U32" s="69"/>
      <c r="V32" s="69">
        <v>1</v>
      </c>
      <c r="W32" s="69"/>
      <c r="X32" s="69"/>
      <c r="Y32" s="69"/>
      <c r="Z32" s="69"/>
      <c r="AA32" s="74"/>
      <c r="AB32" s="69"/>
      <c r="AC32" s="64">
        <v>1</v>
      </c>
      <c r="AD32" s="64"/>
      <c r="AE32" s="70"/>
      <c r="AF32" s="64">
        <v>1</v>
      </c>
      <c r="AG32" s="66"/>
      <c r="AH32" s="67">
        <f t="shared" si="1"/>
        <v>6</v>
      </c>
      <c r="AI32" s="68">
        <f t="shared" si="0"/>
        <v>12.738853503184714</v>
      </c>
      <c r="AJ32" s="32">
        <f t="shared" si="2"/>
        <v>76.433121019108285</v>
      </c>
      <c r="AK32" s="37"/>
    </row>
    <row r="33" spans="1:37" x14ac:dyDescent="0.25">
      <c r="B33" s="14" t="s">
        <v>46</v>
      </c>
      <c r="C33" s="19">
        <v>2061</v>
      </c>
      <c r="D33" s="69" t="s">
        <v>54</v>
      </c>
      <c r="E33" s="69" t="s">
        <v>54</v>
      </c>
      <c r="F33" s="69" t="s">
        <v>54</v>
      </c>
      <c r="G33" s="69" t="s">
        <v>54</v>
      </c>
      <c r="H33" s="69"/>
      <c r="I33" s="69">
        <v>1</v>
      </c>
      <c r="J33" s="69">
        <v>2</v>
      </c>
      <c r="K33" s="69" t="s">
        <v>54</v>
      </c>
      <c r="L33" s="69" t="s">
        <v>54</v>
      </c>
      <c r="M33" s="69">
        <v>2</v>
      </c>
      <c r="N33" s="69" t="s">
        <v>54</v>
      </c>
      <c r="O33" s="69" t="s">
        <v>54</v>
      </c>
      <c r="P33" s="69">
        <v>1</v>
      </c>
      <c r="Q33" s="69">
        <v>4</v>
      </c>
      <c r="R33" s="69"/>
      <c r="S33" s="69"/>
      <c r="T33" s="69">
        <v>4</v>
      </c>
      <c r="U33" s="69"/>
      <c r="V33" s="69">
        <v>1</v>
      </c>
      <c r="W33" s="69"/>
      <c r="X33" s="69">
        <v>3</v>
      </c>
      <c r="Y33" s="69"/>
      <c r="Z33" s="69">
        <v>2</v>
      </c>
      <c r="AA33" s="74">
        <v>3</v>
      </c>
      <c r="AB33" s="69"/>
      <c r="AC33" s="64"/>
      <c r="AD33" s="64">
        <v>4</v>
      </c>
      <c r="AE33" s="70">
        <v>5</v>
      </c>
      <c r="AF33" s="64">
        <v>1</v>
      </c>
      <c r="AG33" s="66">
        <v>6</v>
      </c>
      <c r="AH33" s="67">
        <f t="shared" si="1"/>
        <v>10</v>
      </c>
      <c r="AI33" s="68">
        <f t="shared" si="0"/>
        <v>48.520135856380399</v>
      </c>
      <c r="AJ33" s="34">
        <f t="shared" si="2"/>
        <v>485.20135856380398</v>
      </c>
      <c r="AK33" s="38"/>
    </row>
    <row r="34" spans="1:37" x14ac:dyDescent="0.25">
      <c r="B34" s="17" t="s">
        <v>47</v>
      </c>
      <c r="C34" s="58">
        <v>115995</v>
      </c>
      <c r="D34" s="69">
        <v>89</v>
      </c>
      <c r="E34" s="69">
        <v>75</v>
      </c>
      <c r="F34" s="69">
        <v>30</v>
      </c>
      <c r="G34" s="69">
        <v>14</v>
      </c>
      <c r="H34" s="69">
        <v>41</v>
      </c>
      <c r="I34" s="69">
        <v>56</v>
      </c>
      <c r="J34" s="69">
        <v>66</v>
      </c>
      <c r="K34" s="69">
        <v>64</v>
      </c>
      <c r="L34" s="69">
        <v>87</v>
      </c>
      <c r="M34" s="69">
        <v>70</v>
      </c>
      <c r="N34" s="69">
        <v>9</v>
      </c>
      <c r="O34" s="69">
        <v>52</v>
      </c>
      <c r="P34" s="69">
        <v>69</v>
      </c>
      <c r="Q34" s="69">
        <v>58</v>
      </c>
      <c r="R34" s="69">
        <v>47</v>
      </c>
      <c r="S34" s="69">
        <v>26</v>
      </c>
      <c r="T34" s="69">
        <v>31</v>
      </c>
      <c r="U34" s="69">
        <v>1</v>
      </c>
      <c r="V34" s="69">
        <v>11</v>
      </c>
      <c r="W34" s="69">
        <v>15</v>
      </c>
      <c r="X34" s="69">
        <v>16</v>
      </c>
      <c r="Y34" s="69">
        <v>3</v>
      </c>
      <c r="Z34" s="69">
        <v>15</v>
      </c>
      <c r="AA34" s="74">
        <v>7</v>
      </c>
      <c r="AB34" s="69"/>
      <c r="AC34" s="64">
        <v>3</v>
      </c>
      <c r="AD34" s="64">
        <v>4</v>
      </c>
      <c r="AE34" s="70">
        <v>10</v>
      </c>
      <c r="AF34" s="64">
        <v>6</v>
      </c>
      <c r="AG34" s="66">
        <v>5</v>
      </c>
      <c r="AH34" s="67">
        <f t="shared" si="1"/>
        <v>780</v>
      </c>
      <c r="AI34" s="68">
        <f t="shared" si="0"/>
        <v>0.86210612526401997</v>
      </c>
      <c r="AJ34" s="11">
        <f t="shared" si="2"/>
        <v>672.44277770593555</v>
      </c>
      <c r="AK34" s="38"/>
    </row>
    <row r="35" spans="1:37" x14ac:dyDescent="0.25">
      <c r="B35" s="14" t="s">
        <v>48</v>
      </c>
      <c r="C35" s="19">
        <v>868</v>
      </c>
      <c r="D35" s="69">
        <v>1</v>
      </c>
      <c r="E35" s="69" t="s">
        <v>54</v>
      </c>
      <c r="F35" s="69">
        <v>1</v>
      </c>
      <c r="G35" s="69"/>
      <c r="H35" s="69"/>
      <c r="I35" s="69">
        <v>3</v>
      </c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74">
        <v>1</v>
      </c>
      <c r="U35" s="69"/>
      <c r="V35" s="69"/>
      <c r="W35" s="69"/>
      <c r="X35" s="69"/>
      <c r="Y35" s="69"/>
      <c r="Z35" s="69"/>
      <c r="AA35" s="74"/>
      <c r="AB35" s="69"/>
      <c r="AC35" s="64"/>
      <c r="AD35" s="64"/>
      <c r="AE35" s="70"/>
      <c r="AF35" s="64"/>
      <c r="AG35" s="66"/>
      <c r="AH35" s="67">
        <f t="shared" si="1"/>
        <v>5</v>
      </c>
      <c r="AI35" s="68">
        <f t="shared" si="0"/>
        <v>115.2073732718894</v>
      </c>
      <c r="AJ35" s="34">
        <f t="shared" si="2"/>
        <v>576.036866359447</v>
      </c>
      <c r="AK35" s="38"/>
    </row>
    <row r="36" spans="1:37" x14ac:dyDescent="0.25">
      <c r="B36" s="17" t="s">
        <v>49</v>
      </c>
      <c r="C36" s="58">
        <v>3264</v>
      </c>
      <c r="D36" s="69">
        <v>4</v>
      </c>
      <c r="E36" s="69" t="s">
        <v>54</v>
      </c>
      <c r="F36" s="69" t="s">
        <v>54</v>
      </c>
      <c r="G36" s="69" t="s">
        <v>54</v>
      </c>
      <c r="H36" s="69">
        <v>1</v>
      </c>
      <c r="I36" s="69"/>
      <c r="J36" s="69" t="s">
        <v>54</v>
      </c>
      <c r="K36" s="69">
        <v>2</v>
      </c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74"/>
      <c r="AB36" s="69"/>
      <c r="AC36" s="64"/>
      <c r="AD36" s="64"/>
      <c r="AE36" s="70"/>
      <c r="AF36" s="64"/>
      <c r="AG36" s="66"/>
      <c r="AH36" s="67">
        <f t="shared" si="1"/>
        <v>7</v>
      </c>
      <c r="AI36" s="68">
        <f t="shared" si="0"/>
        <v>30.637254901960784</v>
      </c>
      <c r="AJ36" s="11">
        <f t="shared" si="2"/>
        <v>214.4607843137255</v>
      </c>
      <c r="AK36" s="38"/>
    </row>
    <row r="37" spans="1:37" x14ac:dyDescent="0.25">
      <c r="B37" s="17" t="s">
        <v>50</v>
      </c>
      <c r="C37" s="58">
        <v>16726</v>
      </c>
      <c r="D37" s="69">
        <v>17</v>
      </c>
      <c r="E37" s="69">
        <v>13</v>
      </c>
      <c r="F37" s="69">
        <v>5</v>
      </c>
      <c r="G37" s="69">
        <v>2</v>
      </c>
      <c r="H37" s="69">
        <v>6</v>
      </c>
      <c r="I37" s="69">
        <v>3</v>
      </c>
      <c r="J37" s="69">
        <v>11</v>
      </c>
      <c r="K37" s="69">
        <v>7</v>
      </c>
      <c r="L37" s="69">
        <v>18</v>
      </c>
      <c r="M37" s="69">
        <v>4</v>
      </c>
      <c r="N37" s="69">
        <v>2</v>
      </c>
      <c r="O37" s="69" t="s">
        <v>54</v>
      </c>
      <c r="P37" s="69">
        <v>13</v>
      </c>
      <c r="Q37" s="69">
        <v>5</v>
      </c>
      <c r="R37" s="69">
        <v>5</v>
      </c>
      <c r="S37" s="69">
        <v>7</v>
      </c>
      <c r="T37" s="69">
        <v>11</v>
      </c>
      <c r="U37" s="69">
        <v>1</v>
      </c>
      <c r="V37" s="69">
        <v>1</v>
      </c>
      <c r="W37" s="69">
        <v>3</v>
      </c>
      <c r="X37" s="69">
        <v>1</v>
      </c>
      <c r="Y37" s="88">
        <v>4</v>
      </c>
      <c r="Z37" s="69">
        <v>1</v>
      </c>
      <c r="AA37" s="74">
        <v>3</v>
      </c>
      <c r="AB37" s="69"/>
      <c r="AC37" s="64">
        <v>1</v>
      </c>
      <c r="AD37" s="64">
        <v>2</v>
      </c>
      <c r="AE37" s="70"/>
      <c r="AF37" s="64">
        <v>3</v>
      </c>
      <c r="AG37" s="66">
        <v>2</v>
      </c>
      <c r="AH37" s="67">
        <f t="shared" si="1"/>
        <v>106</v>
      </c>
      <c r="AI37" s="68">
        <f t="shared" si="0"/>
        <v>5.9787157718522064</v>
      </c>
      <c r="AJ37" s="11">
        <f t="shared" si="2"/>
        <v>633.74387181633392</v>
      </c>
      <c r="AK37" s="38"/>
    </row>
    <row r="38" spans="1:37" x14ac:dyDescent="0.25">
      <c r="A38" s="52"/>
      <c r="B38" s="18" t="s">
        <v>51</v>
      </c>
      <c r="C38" s="57">
        <v>1227</v>
      </c>
      <c r="D38" s="69" t="s">
        <v>54</v>
      </c>
      <c r="E38" s="69" t="s">
        <v>54</v>
      </c>
      <c r="F38" s="69" t="s">
        <v>54</v>
      </c>
      <c r="G38" s="69" t="s">
        <v>54</v>
      </c>
      <c r="H38" s="69"/>
      <c r="I38" s="69">
        <v>1</v>
      </c>
      <c r="J38" s="69" t="s">
        <v>54</v>
      </c>
      <c r="K38" s="69">
        <v>1</v>
      </c>
      <c r="L38" s="69" t="s">
        <v>54</v>
      </c>
      <c r="M38" s="69" t="s">
        <v>54</v>
      </c>
      <c r="N38" s="69">
        <v>1</v>
      </c>
      <c r="O38" s="69" t="s">
        <v>54</v>
      </c>
      <c r="P38" s="69" t="s">
        <v>54</v>
      </c>
      <c r="Q38" s="69">
        <v>1</v>
      </c>
      <c r="R38" s="69"/>
      <c r="S38" s="69"/>
      <c r="T38" s="69"/>
      <c r="U38" s="69"/>
      <c r="V38" s="69"/>
      <c r="W38" s="69"/>
      <c r="X38" s="69"/>
      <c r="Y38" s="69"/>
      <c r="Z38" s="69"/>
      <c r="AA38" s="74"/>
      <c r="AB38" s="69"/>
      <c r="AC38" s="64"/>
      <c r="AD38" s="64"/>
      <c r="AE38" s="70"/>
      <c r="AF38" s="64"/>
      <c r="AG38" s="75"/>
      <c r="AH38" s="67">
        <f t="shared" si="1"/>
        <v>4</v>
      </c>
      <c r="AI38" s="68">
        <f t="shared" si="0"/>
        <v>81.499592502037487</v>
      </c>
      <c r="AJ38" s="32">
        <f t="shared" si="2"/>
        <v>325.99837000814995</v>
      </c>
      <c r="AK38" s="38"/>
    </row>
    <row r="39" spans="1:37" x14ac:dyDescent="0.25">
      <c r="B39" s="14" t="s">
        <v>52</v>
      </c>
      <c r="C39" s="19">
        <v>4063</v>
      </c>
      <c r="D39" s="69" t="s">
        <v>54</v>
      </c>
      <c r="E39" s="69">
        <v>1</v>
      </c>
      <c r="F39" s="69">
        <v>2</v>
      </c>
      <c r="G39" s="69" t="s">
        <v>54</v>
      </c>
      <c r="H39" s="69">
        <v>1</v>
      </c>
      <c r="I39" s="69">
        <v>2</v>
      </c>
      <c r="J39" s="69">
        <v>3</v>
      </c>
      <c r="K39" s="69" t="s">
        <v>54</v>
      </c>
      <c r="L39" s="69" t="s">
        <v>54</v>
      </c>
      <c r="M39" s="69">
        <v>9</v>
      </c>
      <c r="N39" s="69" t="s">
        <v>54</v>
      </c>
      <c r="O39" s="69" t="s">
        <v>54</v>
      </c>
      <c r="P39" s="69">
        <v>2</v>
      </c>
      <c r="Q39" s="69">
        <v>1</v>
      </c>
      <c r="R39" s="69" t="s">
        <v>54</v>
      </c>
      <c r="S39" s="69">
        <v>1</v>
      </c>
      <c r="T39" s="76">
        <v>1</v>
      </c>
      <c r="U39" s="74"/>
      <c r="V39" s="74"/>
      <c r="W39" s="74"/>
      <c r="X39" s="74"/>
      <c r="Y39" s="74"/>
      <c r="Z39" s="74"/>
      <c r="AA39" s="74"/>
      <c r="AB39" s="74"/>
      <c r="AC39" s="74"/>
      <c r="AD39" s="64">
        <v>1</v>
      </c>
      <c r="AE39" s="77"/>
      <c r="AF39" s="69"/>
      <c r="AG39" s="75"/>
      <c r="AH39" s="67">
        <f t="shared" si="1"/>
        <v>21</v>
      </c>
      <c r="AI39" s="68">
        <f t="shared" si="0"/>
        <v>24.61235540241201</v>
      </c>
      <c r="AJ39" s="34">
        <f t="shared" si="2"/>
        <v>516.85946345065224</v>
      </c>
      <c r="AK39" s="38"/>
    </row>
    <row r="40" spans="1:37" ht="15.75" thickBot="1" x14ac:dyDescent="0.3">
      <c r="A40" s="52"/>
      <c r="B40" s="25" t="s">
        <v>53</v>
      </c>
      <c r="C40" s="26" t="s">
        <v>54</v>
      </c>
      <c r="D40" s="54">
        <v>1</v>
      </c>
      <c r="E40" s="54">
        <v>2</v>
      </c>
      <c r="F40" s="54">
        <v>1</v>
      </c>
      <c r="G40" s="54" t="s">
        <v>54</v>
      </c>
      <c r="H40" s="54"/>
      <c r="I40" s="54">
        <v>1</v>
      </c>
      <c r="J40" s="54">
        <v>4</v>
      </c>
      <c r="K40" s="54">
        <v>4</v>
      </c>
      <c r="L40" s="54">
        <v>18</v>
      </c>
      <c r="M40" s="54" t="s">
        <v>54</v>
      </c>
      <c r="N40" s="54" t="s">
        <v>54</v>
      </c>
      <c r="O40" s="54" t="s">
        <v>54</v>
      </c>
      <c r="P40" s="54" t="s">
        <v>54</v>
      </c>
      <c r="Q40" s="54" t="s">
        <v>54</v>
      </c>
      <c r="R40" s="54">
        <v>4</v>
      </c>
      <c r="S40" s="54">
        <v>8</v>
      </c>
      <c r="T40" s="28">
        <v>4</v>
      </c>
      <c r="U40" s="28"/>
      <c r="V40" s="28"/>
      <c r="W40" s="28"/>
      <c r="X40" s="28"/>
      <c r="Y40" s="28"/>
      <c r="Z40" s="28"/>
      <c r="AA40" s="90"/>
      <c r="AB40" s="28"/>
      <c r="AC40" s="29"/>
      <c r="AD40" s="29"/>
      <c r="AE40" s="50"/>
      <c r="AF40" s="27"/>
      <c r="AG40" s="48"/>
      <c r="AH40" s="84">
        <f t="shared" si="1"/>
        <v>31</v>
      </c>
      <c r="AI40" s="49" t="s">
        <v>54</v>
      </c>
      <c r="AJ40" s="30" t="s">
        <v>54</v>
      </c>
      <c r="AK40" s="31"/>
    </row>
    <row r="41" spans="1:37" ht="20.25" thickTop="1" thickBot="1" x14ac:dyDescent="0.35">
      <c r="B41" s="22" t="s">
        <v>55</v>
      </c>
      <c r="C41" s="39">
        <f>SUM(C4:C39)</f>
        <v>281945</v>
      </c>
      <c r="D41" s="78">
        <f t="shared" ref="D41:S41" si="3">SUM(D4:D40)</f>
        <v>192</v>
      </c>
      <c r="E41" s="78">
        <f t="shared" ref="E41" si="4">SUM(E4:E40)</f>
        <v>161</v>
      </c>
      <c r="F41" s="78">
        <f t="shared" ref="F41" si="5">SUM(F4:F40)</f>
        <v>91</v>
      </c>
      <c r="G41" s="78">
        <f t="shared" ref="G41" si="6">SUM(G4:G40)</f>
        <v>33</v>
      </c>
      <c r="H41" s="78">
        <f>SUM(H4:H40)</f>
        <v>115</v>
      </c>
      <c r="I41" s="78">
        <f>SUM(I4:I40)</f>
        <v>121</v>
      </c>
      <c r="J41" s="78">
        <f t="shared" ref="J41" si="7">SUM(J4:J40)</f>
        <v>133</v>
      </c>
      <c r="K41" s="78">
        <f t="shared" ref="K41" si="8">SUM(K4:K40)</f>
        <v>150</v>
      </c>
      <c r="L41" s="78">
        <f t="shared" ref="L41" si="9">SUM(L4:L40)</f>
        <v>179</v>
      </c>
      <c r="M41" s="78">
        <f t="shared" ref="M41" si="10">SUM(M4:M40)</f>
        <v>125</v>
      </c>
      <c r="N41" s="78">
        <f t="shared" si="3"/>
        <v>25</v>
      </c>
      <c r="O41" s="78">
        <f t="shared" si="3"/>
        <v>60</v>
      </c>
      <c r="P41" s="78">
        <f t="shared" si="3"/>
        <v>131</v>
      </c>
      <c r="Q41" s="78">
        <f t="shared" si="3"/>
        <v>102</v>
      </c>
      <c r="R41" s="78">
        <f t="shared" si="3"/>
        <v>73</v>
      </c>
      <c r="S41" s="78">
        <f t="shared" si="3"/>
        <v>63</v>
      </c>
      <c r="T41" s="78">
        <f t="shared" ref="T41:AG41" si="11">SUM(T4:T40)</f>
        <v>66</v>
      </c>
      <c r="U41" s="78">
        <f t="shared" si="11"/>
        <v>3</v>
      </c>
      <c r="V41" s="78">
        <f t="shared" si="11"/>
        <v>21</v>
      </c>
      <c r="W41" s="78">
        <f t="shared" si="11"/>
        <v>29</v>
      </c>
      <c r="X41" s="78">
        <f t="shared" si="11"/>
        <v>32</v>
      </c>
      <c r="Y41" s="78">
        <f t="shared" si="11"/>
        <v>12</v>
      </c>
      <c r="Z41" s="78">
        <f t="shared" si="11"/>
        <v>22</v>
      </c>
      <c r="AA41" s="79">
        <f t="shared" si="11"/>
        <v>23</v>
      </c>
      <c r="AB41" s="78">
        <f t="shared" si="11"/>
        <v>0</v>
      </c>
      <c r="AC41" s="78">
        <f t="shared" si="11"/>
        <v>11</v>
      </c>
      <c r="AD41" s="78">
        <f t="shared" si="11"/>
        <v>16</v>
      </c>
      <c r="AE41" s="80">
        <f t="shared" si="11"/>
        <v>17</v>
      </c>
      <c r="AF41" s="81">
        <f t="shared" si="11"/>
        <v>13</v>
      </c>
      <c r="AG41" s="82">
        <f t="shared" si="11"/>
        <v>17</v>
      </c>
      <c r="AH41" s="91">
        <f t="shared" si="1"/>
        <v>1618</v>
      </c>
      <c r="AI41" s="83">
        <f>100000/C41</f>
        <v>0.35467910408058312</v>
      </c>
      <c r="AJ41" s="21">
        <f t="shared" si="2"/>
        <v>573.87079040238348</v>
      </c>
      <c r="AK41" s="95"/>
    </row>
    <row r="42" spans="1:37" ht="15.75" thickTop="1" x14ac:dyDescent="0.25">
      <c r="D42" s="20" t="s">
        <v>54</v>
      </c>
      <c r="E42" s="20"/>
      <c r="F42" s="20"/>
      <c r="G42" s="20"/>
    </row>
    <row r="43" spans="1:37" x14ac:dyDescent="0.25">
      <c r="B43" s="102" t="s">
        <v>76</v>
      </c>
    </row>
    <row r="44" spans="1:37" ht="15.75" thickBot="1" x14ac:dyDescent="0.3"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</row>
    <row r="45" spans="1:37" ht="15.75" thickTop="1" x14ac:dyDescent="0.25">
      <c r="A45" s="52"/>
      <c r="B45" s="101" t="s">
        <v>57</v>
      </c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96"/>
      <c r="U45" s="40"/>
    </row>
    <row r="46" spans="1:37" x14ac:dyDescent="0.25">
      <c r="A46" s="52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96"/>
      <c r="U46" s="42"/>
    </row>
    <row r="47" spans="1:37" x14ac:dyDescent="0.25">
      <c r="A47" s="52"/>
      <c r="B47" s="41" t="s">
        <v>58</v>
      </c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96"/>
      <c r="U47" s="42"/>
    </row>
    <row r="48" spans="1:37" x14ac:dyDescent="0.25">
      <c r="A48" s="52"/>
      <c r="B48" s="41" t="s">
        <v>69</v>
      </c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96"/>
      <c r="U48" s="42"/>
    </row>
    <row r="49" spans="1:21" x14ac:dyDescent="0.25">
      <c r="A49" s="52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96"/>
      <c r="U49" s="42"/>
    </row>
    <row r="50" spans="1:21" x14ac:dyDescent="0.25">
      <c r="A50" s="52"/>
      <c r="B50" s="41" t="s">
        <v>60</v>
      </c>
      <c r="C50" s="43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96"/>
      <c r="U50" s="42"/>
    </row>
    <row r="51" spans="1:21" x14ac:dyDescent="0.25">
      <c r="A51" s="52"/>
      <c r="B51" s="41" t="s">
        <v>61</v>
      </c>
      <c r="C51" s="44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96"/>
      <c r="U51" s="42"/>
    </row>
    <row r="52" spans="1:21" x14ac:dyDescent="0.25">
      <c r="A52" s="52"/>
      <c r="B52" s="41" t="s">
        <v>59</v>
      </c>
      <c r="C52" s="45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96"/>
      <c r="U52" s="42"/>
    </row>
    <row r="53" spans="1:21" x14ac:dyDescent="0.25">
      <c r="A53" s="52"/>
      <c r="B53" s="41" t="s">
        <v>62</v>
      </c>
      <c r="C53" s="60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96"/>
      <c r="U53" s="42"/>
    </row>
    <row r="54" spans="1:21" ht="15.75" thickBot="1" x14ac:dyDescent="0.3">
      <c r="A54" s="52"/>
      <c r="B54" s="98" t="s">
        <v>54</v>
      </c>
      <c r="C54" s="99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100"/>
      <c r="U54" s="46"/>
    </row>
    <row r="55" spans="1:21" ht="15.75" thickTop="1" x14ac:dyDescent="0.25"/>
  </sheetData>
  <conditionalFormatting sqref="AJ4:AJ41">
    <cfRule type="cellIs" dxfId="3" priority="1" operator="greaterThan">
      <formula>150</formula>
    </cfRule>
    <cfRule type="cellIs" dxfId="2" priority="2" operator="between">
      <formula>50</formula>
      <formula>149.9</formula>
    </cfRule>
    <cfRule type="cellIs" dxfId="1" priority="4" operator="lessThan">
      <formula>25</formula>
    </cfRule>
  </conditionalFormatting>
  <conditionalFormatting sqref="AJ1:AJ1048576">
    <cfRule type="cellIs" dxfId="0" priority="3" operator="between">
      <formula>25</formula>
      <formula>49.9</formula>
    </cfRule>
  </conditionalFormatting>
  <pageMargins left="0.70866141732283472" right="0.70866141732283472" top="0.74803149606299213" bottom="0.74803149606299213" header="0.31496062992125984" footer="0.31496062992125984"/>
  <pageSetup paperSize="8" scale="8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5A3CC-C873-46B8-B241-A04B677754D1}">
  <dimension ref="B2:D15"/>
  <sheetViews>
    <sheetView workbookViewId="0">
      <selection activeCell="D19" sqref="D19"/>
    </sheetView>
  </sheetViews>
  <sheetFormatPr defaultRowHeight="15" x14ac:dyDescent="0.25"/>
  <cols>
    <col min="3" max="3" width="12.140625" customWidth="1"/>
    <col min="4" max="4" width="18.42578125" customWidth="1"/>
  </cols>
  <sheetData>
    <row r="2" spans="2:4" ht="15.75" thickBot="1" x14ac:dyDescent="0.3">
      <c r="C2" s="113" t="s">
        <v>93</v>
      </c>
    </row>
    <row r="3" spans="2:4" s="103" customFormat="1" ht="64.5" thickTop="1" thickBot="1" x14ac:dyDescent="0.3">
      <c r="B3" s="104"/>
      <c r="C3" s="105" t="s">
        <v>83</v>
      </c>
      <c r="D3" s="93" t="s">
        <v>84</v>
      </c>
    </row>
    <row r="4" spans="2:4" ht="15.75" thickTop="1" x14ac:dyDescent="0.25">
      <c r="B4" s="52"/>
      <c r="C4" s="106" t="s">
        <v>85</v>
      </c>
      <c r="D4" s="108">
        <v>742</v>
      </c>
    </row>
    <row r="5" spans="2:4" x14ac:dyDescent="0.25">
      <c r="B5" s="52"/>
      <c r="C5" s="107" t="s">
        <v>86</v>
      </c>
      <c r="D5" s="109">
        <v>531</v>
      </c>
    </row>
    <row r="6" spans="2:4" x14ac:dyDescent="0.25">
      <c r="B6" s="52"/>
      <c r="C6" s="107" t="s">
        <v>87</v>
      </c>
      <c r="D6" s="109">
        <v>459</v>
      </c>
    </row>
    <row r="7" spans="2:4" x14ac:dyDescent="0.25">
      <c r="B7" s="52"/>
      <c r="C7" s="107" t="s">
        <v>88</v>
      </c>
      <c r="D7" s="109">
        <v>206</v>
      </c>
    </row>
    <row r="8" spans="2:4" x14ac:dyDescent="0.25">
      <c r="B8" s="52"/>
      <c r="C8" s="107" t="s">
        <v>89</v>
      </c>
      <c r="D8" s="109">
        <v>1561</v>
      </c>
    </row>
    <row r="9" spans="2:4" x14ac:dyDescent="0.25">
      <c r="B9" s="52"/>
      <c r="C9" s="107" t="s">
        <v>90</v>
      </c>
      <c r="D9" s="109">
        <v>1052</v>
      </c>
    </row>
    <row r="10" spans="2:4" x14ac:dyDescent="0.25">
      <c r="B10" s="52"/>
      <c r="C10" s="107" t="s">
        <v>91</v>
      </c>
      <c r="D10" s="109">
        <v>475</v>
      </c>
    </row>
    <row r="11" spans="2:4" ht="15.75" thickBot="1" x14ac:dyDescent="0.3">
      <c r="B11" s="52"/>
      <c r="C11" s="114" t="s">
        <v>92</v>
      </c>
      <c r="D11" s="115">
        <v>602</v>
      </c>
    </row>
    <row r="12" spans="2:4" ht="20.25" thickTop="1" thickBot="1" x14ac:dyDescent="0.35">
      <c r="B12" s="52"/>
      <c r="C12" s="110" t="s">
        <v>55</v>
      </c>
      <c r="D12" s="111">
        <v>476</v>
      </c>
    </row>
    <row r="13" spans="2:4" ht="15.75" thickTop="1" x14ac:dyDescent="0.25"/>
    <row r="14" spans="2:4" x14ac:dyDescent="0.25">
      <c r="C14" s="112" t="s">
        <v>94</v>
      </c>
    </row>
    <row r="15" spans="2:4" x14ac:dyDescent="0.25">
      <c r="C15" s="23" t="s">
        <v>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COVID-19 PGŽ</vt:lpstr>
      <vt:lpstr>EU usporedba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2020-10-27T10:54:53Z</cp:lastPrinted>
  <dcterms:created xsi:type="dcterms:W3CDTF">2020-10-21T09:48:08Z</dcterms:created>
  <dcterms:modified xsi:type="dcterms:W3CDTF">2020-11-05T10:20:14Z</dcterms:modified>
</cp:coreProperties>
</file>